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ttps://mysite.wellpoint.com/personal/af00618_ad_wellpoint_com/Documents/Desktop/"/>
    </mc:Choice>
  </mc:AlternateContent>
  <bookViews>
    <workbookView xWindow="0" yWindow="0" windowWidth="28800" windowHeight="12300"/>
  </bookViews>
  <sheets>
    <sheet name="Tax Calc" sheetId="8" r:id="rId1"/>
    <sheet name="Ee calc" sheetId="9"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3" i="9" l="1"/>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B10" i="9" s="1"/>
  <c r="B11" i="9" s="1"/>
  <c r="C15" i="9"/>
  <c r="C14" i="9"/>
  <c r="B9" i="9"/>
  <c r="B8" i="9"/>
  <c r="H50" i="8"/>
  <c r="F50" i="8" s="1"/>
  <c r="E50" i="8"/>
  <c r="D50" i="8"/>
  <c r="H48" i="8"/>
  <c r="F48" i="8"/>
  <c r="E48" i="8"/>
  <c r="D48" i="8"/>
  <c r="H47" i="8"/>
  <c r="F47" i="8" s="1"/>
  <c r="E47" i="8"/>
  <c r="D47" i="8"/>
  <c r="H46" i="8"/>
  <c r="F46" i="8"/>
  <c r="E46" i="8"/>
  <c r="D46" i="8"/>
  <c r="H45" i="8"/>
  <c r="F45" i="8" s="1"/>
  <c r="E45" i="8"/>
  <c r="D45" i="8"/>
  <c r="H44" i="8"/>
  <c r="F44" i="8"/>
  <c r="E44" i="8"/>
  <c r="D44" i="8"/>
  <c r="H43" i="8"/>
  <c r="F43" i="8" s="1"/>
  <c r="E43" i="8"/>
  <c r="D43" i="8"/>
  <c r="H42" i="8"/>
  <c r="F42" i="8"/>
  <c r="E42" i="8"/>
  <c r="D42" i="8"/>
  <c r="H41" i="8"/>
  <c r="F41" i="8" s="1"/>
  <c r="E41" i="8"/>
  <c r="D41" i="8"/>
  <c r="H40" i="8"/>
  <c r="F40" i="8"/>
  <c r="E40" i="8"/>
  <c r="D40" i="8"/>
  <c r="H38" i="8"/>
  <c r="F38" i="8" s="1"/>
  <c r="E38" i="8"/>
  <c r="D38" i="8"/>
  <c r="H37" i="8"/>
  <c r="F37" i="8"/>
  <c r="E37" i="8"/>
  <c r="D37" i="8"/>
  <c r="H35" i="8"/>
  <c r="F35" i="8" s="1"/>
  <c r="E35" i="8"/>
  <c r="D35" i="8"/>
  <c r="H34" i="8"/>
  <c r="F34" i="8"/>
  <c r="E34" i="8"/>
  <c r="D34" i="8"/>
  <c r="H33" i="8"/>
  <c r="F33" i="8" s="1"/>
  <c r="E33" i="8"/>
  <c r="D33" i="8"/>
  <c r="H32" i="8"/>
  <c r="F32" i="8"/>
  <c r="E32" i="8"/>
  <c r="D32" i="8"/>
  <c r="H31" i="8"/>
  <c r="F31" i="8" s="1"/>
  <c r="E31" i="8"/>
  <c r="D31" i="8"/>
  <c r="H30" i="8"/>
  <c r="F30" i="8"/>
  <c r="E30" i="8"/>
  <c r="D30" i="8"/>
  <c r="H29" i="8"/>
  <c r="F29" i="8" s="1"/>
  <c r="E29" i="8"/>
  <c r="D29" i="8"/>
  <c r="H28" i="8"/>
  <c r="F28" i="8"/>
  <c r="E28" i="8"/>
  <c r="D28" i="8"/>
  <c r="H27" i="8"/>
  <c r="F27" i="8" s="1"/>
  <c r="E27" i="8"/>
  <c r="D27" i="8"/>
  <c r="H26" i="8"/>
  <c r="F26" i="8"/>
  <c r="E26" i="8"/>
  <c r="D26" i="8"/>
  <c r="H25" i="8"/>
  <c r="F25" i="8" s="1"/>
  <c r="E25" i="8"/>
  <c r="D25" i="8"/>
  <c r="H24" i="8"/>
  <c r="F24" i="8"/>
  <c r="E24" i="8"/>
  <c r="D24" i="8"/>
</calcChain>
</file>

<file path=xl/sharedStrings.xml><?xml version="1.0" encoding="utf-8"?>
<sst xmlns="http://schemas.openxmlformats.org/spreadsheetml/2006/main" count="178" uniqueCount="164">
  <si>
    <t>ANTHEM HHS MLR REBATES 2020</t>
  </si>
  <si>
    <t>DIFFERENCE BETWEEN NOTICE AND REBATE CALCULATION PERCENTAGES</t>
  </si>
  <si>
    <t>Introduction</t>
  </si>
  <si>
    <t xml:space="preserve">The notices required by HHS specify that we disclose a simple calculation of the annual premium multiplied by the percent.  The actual calculation which is also mandated by HHS is more complex than that.  The below chart is to help groups and members understand the difference.  The MLR Rebates are accurate. </t>
  </si>
  <si>
    <t xml:space="preserve">Steps to Calculate </t>
  </si>
  <si>
    <t xml:space="preserve">To calculate the potential difference between how a member would calculate a rebate and the actual rebate received, enter the annual premium amount in the box below. This will then tell you what the difference would be based on the taxes and other adjustments that were made. It is not possible for a member or group to determine the actual rebate amount based on the information in the notice received with the check. HHS allows for additional adjustments based on taxes and fees. </t>
  </si>
  <si>
    <t xml:space="preserve">1. Enter total annual premium in the box below </t>
  </si>
  <si>
    <t xml:space="preserve">2. Locate the state and line of business </t>
  </si>
  <si>
    <t xml:space="preserve">3. The rebate amount will be the value in column E </t>
  </si>
  <si>
    <t xml:space="preserve">4. The difference due to taxes will show in column F </t>
  </si>
  <si>
    <t>Enter Annual Premium Here                        &gt;&gt;&gt;&gt;&gt;&gt;&gt;&gt;&gt;</t>
  </si>
  <si>
    <t>State</t>
  </si>
  <si>
    <t>Line of Business</t>
  </si>
  <si>
    <t xml:space="preserve">Reported Percentage </t>
  </si>
  <si>
    <t>Customer Calculated Check Amt</t>
  </si>
  <si>
    <t>Anthem Actual Check Amount</t>
  </si>
  <si>
    <t>Approximate Difference due to tax adjustment</t>
  </si>
  <si>
    <t xml:space="preserve">Internal percentage used after taxes </t>
  </si>
  <si>
    <t>Percent deducted for taxes</t>
  </si>
  <si>
    <t>CA</t>
  </si>
  <si>
    <t>Small Group (G0200)</t>
  </si>
  <si>
    <t>CO</t>
  </si>
  <si>
    <t>Small Group (G1525)</t>
  </si>
  <si>
    <t>GA</t>
  </si>
  <si>
    <t>Small Group (G0386)</t>
  </si>
  <si>
    <t>IN</t>
  </si>
  <si>
    <t>Small Group (G2001)</t>
  </si>
  <si>
    <t>KY</t>
  </si>
  <si>
    <t>Small Group (G1700)</t>
  </si>
  <si>
    <t>ME</t>
  </si>
  <si>
    <t>Small Group (G1850)</t>
  </si>
  <si>
    <t>MO</t>
  </si>
  <si>
    <t>Small Group (G0261)</t>
  </si>
  <si>
    <t>Small Group (G0262)</t>
  </si>
  <si>
    <t>NH</t>
  </si>
  <si>
    <t>Small Group (G1820)</t>
  </si>
  <si>
    <t>OH</t>
  </si>
  <si>
    <t>Small Group (G1728)</t>
  </si>
  <si>
    <t>VA</t>
  </si>
  <si>
    <t>Small Group (G1605)</t>
  </si>
  <si>
    <t>Small Group (G1608)</t>
  </si>
  <si>
    <t>Large Group (G1822)</t>
  </si>
  <si>
    <t>Large Group (G1608)</t>
  </si>
  <si>
    <t>Individual PPO (G1522)</t>
  </si>
  <si>
    <t>Individual PPO (G0386)</t>
  </si>
  <si>
    <t>Individual PPO (G1850)</t>
  </si>
  <si>
    <t>Individual PPO (G0262)</t>
  </si>
  <si>
    <t>Individual PPO (G1820)</t>
  </si>
  <si>
    <t>Individual PPO (G1822)</t>
  </si>
  <si>
    <t>Individual PPO (G1728)</t>
  </si>
  <si>
    <t>Individual PPO (G1605)</t>
  </si>
  <si>
    <t>Individual PPO (G1608)</t>
  </si>
  <si>
    <t>Student Health (G1525)</t>
  </si>
  <si>
    <t>Medical Loss Ratio Rebate Check Calculator</t>
  </si>
  <si>
    <t>Input values in blue fields</t>
  </si>
  <si>
    <t>Total Company Premium Cost</t>
  </si>
  <si>
    <t>Total Rebate Check Amount</t>
  </si>
  <si>
    <t>Rebate Percentage</t>
  </si>
  <si>
    <t>Total Employee Premium Paid</t>
  </si>
  <si>
    <t>Employee Rebate</t>
  </si>
  <si>
    <t>Employer Rebate</t>
  </si>
  <si>
    <t>Employee</t>
  </si>
  <si>
    <t>Employee Portion of Premium Paid</t>
  </si>
  <si>
    <t>Employee Rebate Check Amount</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</si>
  <si>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</si>
  <si>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</si>
  <si>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</si>
  <si>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</si>
  <si>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</si>
  <si>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</si>
  <si>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</si>
  <si>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</si>
  <si>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</si>
  <si>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</si>
  <si>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</si>
  <si>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</si>
  <si>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</si>
  <si>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</si>
  <si>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</si>
  <si>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</si>
  <si>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</si>
  <si>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</si>
  <si>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</si>
  <si>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</si>
  <si>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</si>
  <si>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</si>
  <si>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</si>
  <si>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</si>
  <si>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</si>
  <si>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</si>
  <si>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</si>
  <si>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</si>
  <si>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</si>
  <si>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</si>
  <si>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Employee 31</t>
  </si>
  <si>
    <t>Employee 32</t>
  </si>
  <si>
    <t>Employee 33</t>
  </si>
  <si>
    <t>Employee 34</t>
  </si>
  <si>
    <t>Employee 35</t>
  </si>
  <si>
    <t>Employee 36</t>
  </si>
  <si>
    <t>Employee 37</t>
  </si>
  <si>
    <t>Employee 38</t>
  </si>
  <si>
    <t>Employee 39</t>
  </si>
  <si>
    <t>Employee 40</t>
  </si>
  <si>
    <t>Employee 41</t>
  </si>
  <si>
    <t>Employee 42</t>
  </si>
  <si>
    <t>Employee 43</t>
  </si>
  <si>
    <t>Employee 44</t>
  </si>
  <si>
    <t>Employee 45</t>
  </si>
  <si>
    <t>Employee 46</t>
  </si>
  <si>
    <t>Employee 47</t>
  </si>
  <si>
    <t>Employee 48</t>
  </si>
  <si>
    <t>Employee 49</t>
  </si>
  <si>
    <t>Employee 50</t>
  </si>
  <si>
    <t>Employee 51</t>
  </si>
  <si>
    <t>Employee 52</t>
  </si>
  <si>
    <t>Employee 53</t>
  </si>
  <si>
    <t>Employee 54</t>
  </si>
  <si>
    <t>Employee 55</t>
  </si>
  <si>
    <t>Employee 56</t>
  </si>
  <si>
    <t>Employee 57</t>
  </si>
  <si>
    <t>Employee 58</t>
  </si>
  <si>
    <t>Employee 59</t>
  </si>
  <si>
    <t>Employee 60</t>
  </si>
  <si>
    <t>Employee 61</t>
  </si>
  <si>
    <t>Employee 62</t>
  </si>
  <si>
    <t>Employee 63</t>
  </si>
  <si>
    <t>Employee 64</t>
  </si>
  <si>
    <t>Employee 65</t>
  </si>
  <si>
    <t>Employee 66</t>
  </si>
  <si>
    <t>Employee 67</t>
  </si>
  <si>
    <t>Employee 68</t>
  </si>
  <si>
    <t>Employee 69</t>
  </si>
  <si>
    <t>Employee 70</t>
  </si>
  <si>
    <t>Employee 71</t>
  </si>
  <si>
    <t>Employee 72</t>
  </si>
  <si>
    <t>Employee 73</t>
  </si>
  <si>
    <t>Employee 74</t>
  </si>
  <si>
    <t>Employee 75</t>
  </si>
  <si>
    <t>Employee 76</t>
  </si>
  <si>
    <t>Employee 77</t>
  </si>
  <si>
    <t>Employee 78</t>
  </si>
  <si>
    <t>Employee 79</t>
  </si>
  <si>
    <t>Employee 80</t>
  </si>
  <si>
    <t>Employee 81</t>
  </si>
  <si>
    <t>Employee 82</t>
  </si>
  <si>
    <t>Employee 83</t>
  </si>
  <si>
    <t>Employee 84</t>
  </si>
  <si>
    <t>Employee 85</t>
  </si>
  <si>
    <t>Employee 86</t>
  </si>
  <si>
    <t>Employee 87</t>
  </si>
  <si>
    <t>Employee 88</t>
  </si>
  <si>
    <t>Employee 89</t>
  </si>
  <si>
    <t>Employee 90</t>
  </si>
  <si>
    <t>Employee 91</t>
  </si>
  <si>
    <t>Employee 92</t>
  </si>
  <si>
    <t>Employee 93</t>
  </si>
  <si>
    <t>Employee 94</t>
  </si>
  <si>
    <t>Employee 95</t>
  </si>
  <si>
    <t>Employee 96</t>
  </si>
  <si>
    <t>Employee 97</t>
  </si>
  <si>
    <t>Employee 98</t>
  </si>
  <si>
    <t>Employee 99</t>
  </si>
  <si>
    <t>Employee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</si>
</sst>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8"/>
      <color theme="1"/>
      <name val="Arial"/>
      <family val="2"/>
    </font>
    <font>
      <sz val="11"/>
      <color theme="1"/>
      <name val="Calibri"/>
      <family val="2"/>
      <scheme val="minor"/>
    </font>
    <font>
      <sz val="8"/>
      <color theme="1"/>
      <name val="Arial"/>
      <family val="2"/>
    </font>
    <font>
      <sz val="10"/>
      <name val="Arial"/>
      <family val="2"/>
    </font>
    <font>
      <b/>
      <sz val="11"/>
      <color theme="1"/>
      <name val="Arial"/>
      <family val="2"/>
    </font>
    <font>
      <b/>
      <sz val="12"/>
      <color theme="1"/>
      <name val="Arial"/>
      <family val="2"/>
    </font>
    <font>
      <sz val="11"/>
      <color theme="1"/>
      <name val="Arial"/>
      <family val="2"/>
    </font>
    <font>
      <b/>
      <sz val="11"/>
      <color theme="0"/>
      <name val="Arial"/>
      <family val="2"/>
    </font>
    <font>
      <sz val="10"/>
      <color indexed="8"/>
      <name val="Arial"/>
      <family val="2"/>
    </font>
    <font>
      <sz val="11"/>
      <color theme="1"/>
      <name val="Calibri"/>
      <family val="2"/>
    </font>
    <font>
      <sz val="9"/>
      <color indexed="8"/>
      <name val="Calibri"/>
      <family val="2"/>
    </font>
    <font>
      <sz val="11"/>
      <name val="Arial"/>
      <family val="2"/>
    </font>
    <font>
      <sz val="9"/>
      <color theme="1"/>
      <name val="Calibri"/>
      <family val="2"/>
    </font>
    <font>
      <sz val="11"/>
      <color rgb="FFFF0000"/>
      <name val="Calibri"/>
      <family val="2"/>
      <scheme val="minor"/>
    </font>
    <font>
      <b/>
      <sz val="11"/>
      <color theme="1"/>
      <name val="Calibri"/>
      <family val="2"/>
      <scheme val="minor"/>
    </font>
    <font>
      <i/>
      <sz val="8"/>
      <color theme="1"/>
      <name val="Calibri"/>
      <family val="2"/>
      <scheme val="minor"/>
    </font>
    <font>
      <sz val="11"/>
      <name val="Calibri"/>
      <family val="2"/>
      <scheme val="minor"/>
    </font>
    <font>
      <b/>
      <sz val="11"/>
      <name val="Calibri"/>
      <family val="2"/>
      <scheme val="minor"/>
    </font>
  </fonts>
  <fills count="11">
    <fill>
      <patternFill patternType="none"/>
    </fill>
    <fill>
      <patternFill patternType="gray125"/>
    </fill>
    <fill>
      <patternFill patternType="solid">
        <fgColor theme="6"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s>
  <borders count="24">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top/>
      <bottom/>
      <diagonal/>
    </border>
  </borders>
  <cellStyleXfs count="9">
    <xf numFmtId="0" fontId="0"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44" fontId="2" fillId="0" borderId="0" applyFont="0" applyFill="0" applyBorder="0" applyAlignment="0" applyProtection="0"/>
    <xf numFmtId="0" fontId="8" fillId="0" borderId="0"/>
  </cellStyleXfs>
  <cellXfs count="80">
    <xf numFmtId="0" fontId="0" fillId="0" borderId="0" xfId="0"/>
    <xf numFmtId="0" fontId="6" fillId="0" borderId="0" xfId="0" applyFont="1"/>
    <xf numFmtId="0" fontId="4" fillId="0" borderId="0" xfId="0" applyFont="1" applyAlignment="1">
      <alignment horizontal="center"/>
    </xf>
    <xf numFmtId="0" fontId="6" fillId="0" borderId="0" xfId="0" applyFont="1" applyFill="1" applyAlignment="1">
      <alignment horizontal="left"/>
    </xf>
    <xf numFmtId="0" fontId="4" fillId="0" borderId="0" xfId="0" applyFont="1"/>
    <xf numFmtId="44" fontId="6" fillId="0" borderId="4" xfId="7" applyFont="1" applyBorder="1"/>
    <xf numFmtId="164" fontId="6" fillId="0" borderId="6" xfId="7" applyNumberFormat="1" applyFont="1" applyFill="1" applyBorder="1"/>
    <xf numFmtId="0" fontId="4" fillId="0" borderId="11" xfId="0" applyFont="1" applyBorder="1" applyAlignment="1">
      <alignment wrapText="1"/>
    </xf>
    <xf numFmtId="0" fontId="4" fillId="0" borderId="12" xfId="0" applyFont="1" applyBorder="1" applyAlignment="1">
      <alignment wrapText="1"/>
    </xf>
    <xf numFmtId="164" fontId="6" fillId="0" borderId="14" xfId="7" applyNumberFormat="1" applyFont="1" applyFill="1" applyBorder="1"/>
    <xf numFmtId="164" fontId="6" fillId="0" borderId="9" xfId="7" applyNumberFormat="1" applyFont="1" applyFill="1" applyBorder="1"/>
    <xf numFmtId="0" fontId="4" fillId="6" borderId="11" xfId="0" applyFont="1" applyFill="1" applyBorder="1" applyAlignment="1">
      <alignment wrapText="1"/>
    </xf>
    <xf numFmtId="0" fontId="4" fillId="6" borderId="16" xfId="0" applyFont="1" applyFill="1" applyBorder="1" applyAlignment="1">
      <alignment wrapText="1"/>
    </xf>
    <xf numFmtId="0" fontId="4" fillId="2" borderId="16" xfId="0" applyFont="1" applyFill="1" applyBorder="1" applyAlignment="1">
      <alignment wrapText="1"/>
    </xf>
    <xf numFmtId="0" fontId="4" fillId="6" borderId="12" xfId="0" applyFont="1" applyFill="1" applyBorder="1" applyAlignment="1">
      <alignment wrapText="1"/>
    </xf>
    <xf numFmtId="0" fontId="10" fillId="0" borderId="1" xfId="8" applyFont="1" applyFill="1" applyBorder="1" applyAlignment="1"/>
    <xf numFmtId="0" fontId="10" fillId="0" borderId="0" xfId="8" applyFont="1" applyFill="1" applyBorder="1" applyAlignment="1"/>
    <xf numFmtId="0" fontId="11" fillId="0" borderId="13" xfId="0" applyFont="1" applyBorder="1"/>
    <xf numFmtId="0" fontId="6" fillId="0" borderId="14" xfId="0" applyFont="1" applyBorder="1"/>
    <xf numFmtId="10" fontId="6" fillId="0" borderId="14" xfId="6" applyNumberFormat="1" applyFont="1" applyFill="1" applyBorder="1"/>
    <xf numFmtId="10" fontId="6" fillId="0" borderId="17" xfId="6" applyNumberFormat="1" applyFont="1" applyBorder="1"/>
    <xf numFmtId="10" fontId="6" fillId="0" borderId="15" xfId="6" applyNumberFormat="1" applyFont="1" applyFill="1" applyBorder="1" applyProtection="1">
      <protection locked="0"/>
    </xf>
    <xf numFmtId="0" fontId="11" fillId="0" borderId="5" xfId="0" applyFont="1" applyBorder="1"/>
    <xf numFmtId="0" fontId="6" fillId="0" borderId="6" xfId="0" applyFont="1" applyBorder="1"/>
    <xf numFmtId="10" fontId="6" fillId="0" borderId="6" xfId="6" applyNumberFormat="1" applyFont="1" applyFill="1" applyBorder="1"/>
    <xf numFmtId="164" fontId="6" fillId="0" borderId="18" xfId="7" applyNumberFormat="1" applyFont="1" applyFill="1" applyBorder="1"/>
    <xf numFmtId="10" fontId="6" fillId="0" borderId="6" xfId="6" applyNumberFormat="1" applyFont="1" applyFill="1" applyBorder="1" applyProtection="1">
      <protection locked="0"/>
    </xf>
    <xf numFmtId="10" fontId="6" fillId="0" borderId="7" xfId="6" applyNumberFormat="1" applyFont="1" applyFill="1" applyBorder="1" applyProtection="1">
      <protection locked="0"/>
    </xf>
    <xf numFmtId="0" fontId="6" fillId="0" borderId="5" xfId="0" applyFont="1" applyBorder="1"/>
    <xf numFmtId="0" fontId="6" fillId="0" borderId="8" xfId="0" applyFont="1" applyBorder="1"/>
    <xf numFmtId="0" fontId="6" fillId="0" borderId="9" xfId="0" applyFont="1" applyBorder="1"/>
    <xf numFmtId="10" fontId="6" fillId="0" borderId="9" xfId="6" applyNumberFormat="1" applyFont="1" applyFill="1" applyBorder="1"/>
    <xf numFmtId="164" fontId="6" fillId="0" borderId="19" xfId="7" applyNumberFormat="1" applyFont="1" applyFill="1" applyBorder="1"/>
    <xf numFmtId="10" fontId="6" fillId="0" borderId="9" xfId="6" applyNumberFormat="1" applyFont="1" applyFill="1" applyBorder="1" applyProtection="1">
      <protection locked="0"/>
    </xf>
    <xf numFmtId="10" fontId="6" fillId="0" borderId="10" xfId="6" applyNumberFormat="1" applyFont="1" applyFill="1" applyBorder="1" applyProtection="1">
      <protection locked="0"/>
    </xf>
    <xf numFmtId="0" fontId="12" fillId="0" borderId="0" xfId="0" applyFont="1"/>
    <xf numFmtId="10" fontId="0" fillId="0" borderId="0" xfId="0" applyNumberFormat="1"/>
    <xf numFmtId="10" fontId="6" fillId="0" borderId="14" xfId="6" applyNumberFormat="1" applyFont="1" applyFill="1" applyBorder="1" applyProtection="1">
      <protection locked="0"/>
    </xf>
    <xf numFmtId="0" fontId="6" fillId="0" borderId="20" xfId="0" applyFont="1" applyBorder="1"/>
    <xf numFmtId="0" fontId="6" fillId="0" borderId="21" xfId="0" applyFont="1" applyBorder="1"/>
    <xf numFmtId="10" fontId="6" fillId="0" borderId="21" xfId="6" applyNumberFormat="1" applyFont="1" applyFill="1" applyBorder="1"/>
    <xf numFmtId="164" fontId="6" fillId="0" borderId="21" xfId="7" applyNumberFormat="1" applyFont="1" applyFill="1" applyBorder="1"/>
    <xf numFmtId="10" fontId="6" fillId="0" borderId="21" xfId="6" applyNumberFormat="1" applyFont="1" applyFill="1" applyBorder="1" applyProtection="1">
      <protection locked="0"/>
    </xf>
    <xf numFmtId="10" fontId="6" fillId="0" borderId="22" xfId="6" applyNumberFormat="1" applyFont="1" applyFill="1" applyBorder="1" applyProtection="1">
      <protection locked="0"/>
    </xf>
    <xf numFmtId="0" fontId="0" fillId="7" borderId="0" xfId="0" applyFill="1"/>
    <xf numFmtId="44" fontId="16" fillId="3" borderId="0" xfId="7" applyFont="1" applyFill="1" applyBorder="1"/>
    <xf numFmtId="44" fontId="1" fillId="4" borderId="0" xfId="7" applyFont="1" applyFill="1" applyBorder="1"/>
    <xf numFmtId="44" fontId="1" fillId="7" borderId="0" xfId="7" applyFont="1" applyFill="1" applyBorder="1"/>
    <xf numFmtId="0" fontId="0" fillId="0" borderId="0" xfId="0" applyAlignment="1">
      <alignment horizontal="left" readingOrder="1"/>
    </xf>
    <xf numFmtId="10" fontId="16" fillId="8" borderId="0" xfId="6" applyNumberFormat="1" applyFont="1" applyFill="1" applyBorder="1"/>
    <xf numFmtId="44" fontId="0" fillId="7" borderId="0" xfId="6" applyNumberFormat="1" applyFont="1" applyFill="1"/>
    <xf numFmtId="9" fontId="13" fillId="7" borderId="0" xfId="6" applyFont="1" applyFill="1"/>
    <xf numFmtId="0" fontId="13" fillId="7" borderId="0" xfId="0" applyFont="1" applyFill="1"/>
    <xf numFmtId="0" fontId="0" fillId="7" borderId="0" xfId="0" applyFill="1" applyAlignment="1">
      <alignment horizontal="left" readingOrder="1"/>
    </xf>
    <xf numFmtId="44" fontId="1" fillId="9" borderId="0" xfId="7" applyFont="1" applyFill="1" applyBorder="1"/>
    <xf numFmtId="0" fontId="16" fillId="7" borderId="0" xfId="0" applyFont="1" applyFill="1" applyAlignment="1">
      <alignment horizontal="left" readingOrder="1"/>
    </xf>
    <xf numFmtId="44" fontId="1" fillId="8" borderId="0" xfId="7" applyFont="1" applyFill="1" applyBorder="1"/>
    <xf numFmtId="44" fontId="0" fillId="9" borderId="0" xfId="7" applyFont="1" applyFill="1" applyBorder="1"/>
    <xf numFmtId="0" fontId="14" fillId="7" borderId="0" xfId="0" applyFont="1" applyFill="1" applyAlignment="1">
      <alignment horizontal="center" vertical="center"/>
    </xf>
    <xf numFmtId="0" fontId="17" fillId="7" borderId="0" xfId="0" applyFont="1" applyFill="1" applyAlignment="1">
      <alignment horizontal="center" vertical="center" wrapText="1"/>
    </xf>
    <xf numFmtId="0" fontId="0" fillId="4" borderId="0" xfId="0" applyFill="1"/>
    <xf numFmtId="44" fontId="1" fillId="4" borderId="0" xfId="7" applyFont="1" applyFill="1"/>
    <xf numFmtId="0" fontId="0" fillId="3" borderId="0" xfId="0" applyFill="1"/>
    <xf numFmtId="0" fontId="0" fillId="7" borderId="23" xfId="0" applyFill="1" applyBorder="1"/>
    <xf numFmtId="0" fontId="4" fillId="0" borderId="0" xfId="0" applyFont="1" applyAlignment="1">
      <alignment horizontal="left" wrapText="1"/>
    </xf>
    <xf numFmtId="0" fontId="15" fillId="7" borderId="0" xfId="0" applyFont="1" applyFill="1" applyAlignment="1">
      <alignment horizontal="center"/>
    </xf>
    <xf numFmtId="0" fontId="9" fillId="10" borderId="0" xfId="0" applyNumberFormat="1" applyFont="1" applyFill="1" applyAlignment="1" applyProtection="1">
      <alignment horizontal="right"/>
    </xf>
    <xf numFmtId="0" fontId="6" fillId="0" borderId="0" xfId="0" applyFont="1" applyAlignment="1">
      <alignment horizontal="left" vertical="top" wrapText="1"/>
    </xf>
    <xf numFmtId="0" fontId="5" fillId="4" borderId="0" xfId="0" applyFont="1" applyFill="1" applyAlignment="1">
      <alignment horizontal="center"/>
    </xf>
    <xf numFmtId="0" fontId="4" fillId="2" borderId="0" xfId="0" applyFont="1" applyFill="1" applyAlignment="1">
      <alignment horizontal="center"/>
    </xf>
    <xf numFmtId="0" fontId="4" fillId="3" borderId="0" xfId="0" applyFont="1" applyFill="1" applyAlignment="1">
      <alignment horizontal="left"/>
    </xf>
    <xf numFmtId="0" fontId="6" fillId="0" borderId="0" xfId="0" applyFont="1" applyAlignment="1">
      <alignment horizontal="left" wrapText="1"/>
    </xf>
    <xf numFmtId="0" fontId="4" fillId="0" borderId="0" xfId="0" applyFont="1" applyAlignment="1">
      <alignment horizontal="left" wrapText="1"/>
    </xf>
    <xf numFmtId="0" fontId="4" fillId="2" borderId="0" xfId="0" applyFont="1" applyFill="1" applyAlignment="1">
      <alignment horizontal="left" wrapText="1"/>
    </xf>
    <xf numFmtId="0" fontId="6" fillId="0" borderId="0" xfId="0" applyFont="1" applyAlignment="1">
      <alignment horizontal="left"/>
    </xf>
    <xf numFmtId="0" fontId="4" fillId="0" borderId="0" xfId="0" applyFont="1" applyAlignment="1">
      <alignment horizontal="left"/>
    </xf>
    <xf numFmtId="0" fontId="7" fillId="5" borderId="2" xfId="0" applyFont="1" applyFill="1" applyBorder="1" applyAlignment="1">
      <alignment horizontal="left"/>
    </xf>
    <xf numFmtId="0" fontId="7" fillId="5" borderId="3" xfId="0" applyFont="1" applyFill="1" applyBorder="1" applyAlignment="1">
      <alignment horizontal="left"/>
    </xf>
    <xf numFmtId="0" fontId="14" fillId="7" borderId="0" xfId="0" applyFont="1" applyFill="1" applyAlignment="1">
      <alignment horizontal="center"/>
    </xf>
    <xf numFmtId="0" fontId="15" fillId="7" borderId="0" xfId="0" applyFont="1" applyFill="1" applyAlignment="1">
      <alignment horizontal="center"/>
    </xf>
  </cellXfs>
  <cellStyles count="9">
    <cellStyle name="Currency" xfId="7" builtinId="4"/>
    <cellStyle name="Currency 3" xfId="2"/>
    <cellStyle name="Normal" xfId="0" builtinId="0"/>
    <cellStyle name="Normal 2" xfId="1"/>
    <cellStyle name="Normal 2 2" xfId="4"/>
    <cellStyle name="Normal 2 7" xfId="5"/>
    <cellStyle name="Normal_Derive the Internal Rate_2" xfId="8"/>
    <cellStyle name="Percent" xfId="6" builtinId="5"/>
    <cellStyle name="Percent 3" xfId="3"/>
  </cellStyles>
  <dxfs count="0"/>
  <tableStyles count="0" defaultTableStyle="TableStyleMedium9" defaultPivotStyle="PivotStyleLight16"/>
  <colors>
    <mruColors>
      <color rgb="FF9999FF"/>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361949</xdr:colOff>
      <xdr:row>1</xdr:row>
      <xdr:rowOff>133348</xdr:rowOff>
    </xdr:from>
    <xdr:ext cx="3829051" cy="8439151"/>
    <xdr:sp macro="" textlink="">
      <xdr:nvSpPr>
        <xdr:cNvPr id="2" name="TextBox 1">
          <a:extLst>
            <a:ext uri="{FF2B5EF4-FFF2-40B4-BE49-F238E27FC236}">
              <a16:creationId xmlns:a16="http://schemas.microsoft.com/office/drawing/2014/main" id="{55431895-F73D-42FF-B598-32AD38903486}"/>
            </a:ext>
          </a:extLst>
        </xdr:cNvPr>
        <xdr:cNvSpPr txBox="1"/>
      </xdr:nvSpPr>
      <xdr:spPr>
        <a:xfrm>
          <a:off x="5286374" y="276223"/>
          <a:ext cx="3829051" cy="8439151"/>
        </a:xfrm>
        <a:prstGeom prst="rect">
          <a:avLst/>
        </a:prstGeom>
        <a:ln w="6350"/>
        <a:effectLst>
          <a:outerShdw blurRad="50800" dist="38100" dir="2700000" algn="tl" rotWithShape="0">
            <a:prstClr val="black">
              <a:alpha val="40000"/>
            </a:prstClr>
          </a:outerShdw>
        </a:effectLst>
      </xdr:spPr>
      <xdr:style>
        <a:lnRef idx="2">
          <a:schemeClr val="dk1"/>
        </a:lnRef>
        <a:fillRef idx="1001">
          <a:schemeClr val="lt2"/>
        </a:fillRef>
        <a:effectRef idx="0">
          <a:schemeClr val="dk1"/>
        </a:effectRef>
        <a:fontRef idx="minor">
          <a:schemeClr val="dk1"/>
        </a:fontRef>
      </xdr:style>
      <xdr:txBody>
        <a:bodyPr vertOverflow="clip" horzOverflow="clip" wrap="square" rtlCol="0" anchor="t">
          <a:noAutofit/>
        </a:bodyPr>
        <a:lstStyle/>
        <a:p>
          <a:pPr algn="ctr"/>
          <a:r>
            <a:rPr lang="en-US" sz="1000" b="1"/>
            <a:t>Instructions</a:t>
          </a:r>
        </a:p>
        <a:p>
          <a:endParaRPr lang="en-US" sz="800"/>
        </a:p>
        <a:p>
          <a:r>
            <a:rPr lang="en-US" sz="1000">
              <a:solidFill>
                <a:srgbClr val="FF0000"/>
              </a:solidFill>
            </a:rPr>
            <a:t>NOTE-1:  Minimum MLR Rebates are issued by an insurance company's legal entity. Your insurer may offer </a:t>
          </a:r>
          <a:r>
            <a:rPr lang="en-US" sz="1000" baseline="0">
              <a:solidFill>
                <a:srgbClr val="FF0000"/>
              </a:solidFill>
            </a:rPr>
            <a:t>more than one plan to your organization. As a result  you might receive </a:t>
          </a:r>
          <a:r>
            <a:rPr lang="en-US" sz="1000">
              <a:solidFill>
                <a:srgbClr val="FF0000"/>
              </a:solidFill>
            </a:rPr>
            <a:t>multiple</a:t>
          </a:r>
          <a:r>
            <a:rPr lang="en-US" sz="1000" baseline="0">
              <a:solidFill>
                <a:srgbClr val="FF0000"/>
              </a:solidFill>
            </a:rPr>
            <a:t> Rebate checks. Please be sure to properly identify which employees are covered by the Insurance company issuing the rebate. This calculator requires specific employee assignment by insurance plan.</a:t>
          </a:r>
        </a:p>
        <a:p>
          <a:endParaRPr lang="en-US" sz="1000" baseline="0">
            <a:solidFill>
              <a:srgbClr val="FF0000"/>
            </a:solidFill>
          </a:endParaRPr>
        </a:p>
        <a:p>
          <a:r>
            <a:rPr lang="en-US" sz="1000" baseline="0">
              <a:solidFill>
                <a:srgbClr val="FF0000"/>
              </a:solidFill>
              <a:latin typeface="+mn-lt"/>
              <a:ea typeface="+mn-ea"/>
              <a:cs typeface="+mn-cs"/>
            </a:rPr>
            <a:t>NOTE-2: All calculations and inputs are for the previous calendar year.</a:t>
          </a:r>
        </a:p>
        <a:p>
          <a:endParaRPr lang="en-US" sz="1000" baseline="0">
            <a:solidFill>
              <a:srgbClr val="FF0000"/>
            </a:solidFill>
            <a:latin typeface="+mn-lt"/>
            <a:ea typeface="+mn-ea"/>
            <a:cs typeface="+mn-cs"/>
          </a:endParaRPr>
        </a:p>
        <a:p>
          <a:r>
            <a:rPr lang="en-US" sz="1000" u="none" baseline="0">
              <a:solidFill>
                <a:srgbClr val="FF0000"/>
              </a:solidFill>
              <a:latin typeface="+mn-lt"/>
              <a:ea typeface="+mn-ea"/>
              <a:cs typeface="+mn-cs"/>
            </a:rPr>
            <a:t>NOTE-3: Cells highlighted in BLUE are entries to be completed by the end-user. Green highlighted cells are predefined calculations.</a:t>
          </a:r>
        </a:p>
        <a:p>
          <a:endParaRPr lang="en-US" sz="1000"/>
        </a:p>
        <a:p>
          <a:r>
            <a:rPr lang="en-US" sz="1000">
              <a:solidFill>
                <a:schemeClr val="tx2"/>
              </a:solidFill>
            </a:rPr>
            <a:t>Step-1. Enter the total amount your company paid in premiums in</a:t>
          </a:r>
          <a:r>
            <a:rPr lang="en-US" sz="1000" baseline="0">
              <a:solidFill>
                <a:schemeClr val="tx2"/>
              </a:solidFill>
            </a:rPr>
            <a:t> cell (B5)</a:t>
          </a:r>
          <a:r>
            <a:rPr lang="en-US" sz="1000">
              <a:solidFill>
                <a:schemeClr val="tx2"/>
              </a:solidFill>
            </a:rPr>
            <a:t>, “Total Company Premium Cost”. This includes both Employer</a:t>
          </a:r>
          <a:r>
            <a:rPr lang="en-US" sz="1000" baseline="0">
              <a:solidFill>
                <a:schemeClr val="tx2"/>
              </a:solidFill>
            </a:rPr>
            <a:t> and Employee contribution amounts for the previous year.</a:t>
          </a:r>
        </a:p>
        <a:p>
          <a:endParaRPr lang="en-US" sz="1000">
            <a:solidFill>
              <a:schemeClr val="tx2"/>
            </a:solidFill>
          </a:endParaRPr>
        </a:p>
        <a:p>
          <a:r>
            <a:rPr lang="en-US" sz="1000">
              <a:solidFill>
                <a:schemeClr val="tx2"/>
              </a:solidFill>
            </a:rPr>
            <a:t>Step-2. Enter the total amount of your rebate check in cell</a:t>
          </a:r>
          <a:r>
            <a:rPr lang="en-US" sz="1000" baseline="0">
              <a:solidFill>
                <a:schemeClr val="tx2"/>
              </a:solidFill>
            </a:rPr>
            <a:t> (B6)</a:t>
          </a:r>
          <a:r>
            <a:rPr lang="en-US" sz="1000">
              <a:solidFill>
                <a:schemeClr val="tx2"/>
              </a:solidFill>
            </a:rPr>
            <a:t>, “Total Rebate Check Amount”. IF you received multiple</a:t>
          </a:r>
          <a:r>
            <a:rPr lang="en-US" sz="1000" baseline="0">
              <a:solidFill>
                <a:schemeClr val="tx2"/>
              </a:solidFill>
            </a:rPr>
            <a:t> rebate checks, add the checks together as they relate to the 'Total Company Premium Cost' for that Insurance plan. </a:t>
          </a:r>
        </a:p>
        <a:p>
          <a:endParaRPr lang="en-US" sz="1000" baseline="0">
            <a:solidFill>
              <a:schemeClr val="tx2"/>
            </a:solidFill>
          </a:endParaRPr>
        </a:p>
        <a:p>
          <a:r>
            <a:rPr lang="en-US" sz="1000" baseline="0">
              <a:solidFill>
                <a:schemeClr val="tx2"/>
              </a:solidFill>
            </a:rPr>
            <a:t>DO NOT COMBINE CHECKS FROM DIFFERENT HEALTH PLANS.</a:t>
          </a:r>
          <a:endParaRPr lang="en-US" sz="1000">
            <a:solidFill>
              <a:schemeClr val="tx2"/>
            </a:solidFill>
          </a:endParaRPr>
        </a:p>
        <a:p>
          <a:endParaRPr lang="en-US" sz="1000"/>
        </a:p>
        <a:p>
          <a:r>
            <a:rPr lang="en-US" sz="1000"/>
            <a:t>Once you’ve completed steps one and two, the light-green box  in cell (B8) labeled, “Rebate Percentage,” will populate automatically. This is the percentage that will be used to generate your employee rebate amounts.</a:t>
          </a:r>
        </a:p>
        <a:p>
          <a:endParaRPr lang="en-US" sz="1000"/>
        </a:p>
        <a:p>
          <a:r>
            <a:rPr lang="en-US" sz="1000">
              <a:solidFill>
                <a:schemeClr val="tx2"/>
              </a:solidFill>
            </a:rPr>
            <a:t>Step-3. Enter your first employee identifier in (Row</a:t>
          </a:r>
          <a:r>
            <a:rPr lang="en-US" sz="1000" baseline="0">
              <a:solidFill>
                <a:schemeClr val="tx2"/>
              </a:solidFill>
            </a:rPr>
            <a:t> 14)</a:t>
          </a:r>
          <a:r>
            <a:rPr lang="en-US" sz="1000">
              <a:solidFill>
                <a:schemeClr val="tx2"/>
              </a:solidFill>
            </a:rPr>
            <a:t> highlighted in the light-blue box, under the “Employee” column. This will replace the text, “Employee 1.” This identifier represents a single employee in your company. You may use their name, an ID number, or whatever is easiest for you. You may even choose to keep the label, “Employee 1.” Please include only</a:t>
          </a:r>
          <a:r>
            <a:rPr lang="en-US" sz="1000" baseline="0">
              <a:solidFill>
                <a:schemeClr val="tx2"/>
              </a:solidFill>
            </a:rPr>
            <a:t> </a:t>
          </a:r>
          <a:r>
            <a:rPr lang="en-US" sz="1000">
              <a:solidFill>
                <a:schemeClr val="tx2"/>
              </a:solidFill>
            </a:rPr>
            <a:t>employees  that makeup the Total Company Premiums</a:t>
          </a:r>
          <a:r>
            <a:rPr lang="en-US" sz="1000" baseline="0">
              <a:solidFill>
                <a:schemeClr val="tx2"/>
              </a:solidFill>
            </a:rPr>
            <a:t> Paid </a:t>
          </a:r>
          <a:r>
            <a:rPr lang="en-US" sz="1000">
              <a:solidFill>
                <a:schemeClr val="tx2"/>
              </a:solidFill>
            </a:rPr>
            <a:t>(i.e. Full</a:t>
          </a:r>
          <a:r>
            <a:rPr lang="en-US" sz="1000" baseline="0">
              <a:solidFill>
                <a:schemeClr val="tx2"/>
              </a:solidFill>
            </a:rPr>
            <a:t> Time, Part Time, </a:t>
          </a:r>
          <a:r>
            <a:rPr lang="en-US" sz="1000">
              <a:solidFill>
                <a:schemeClr val="tx2"/>
              </a:solidFill>
            </a:rPr>
            <a:t>COBRA, early retiree,  etc...) </a:t>
          </a:r>
        </a:p>
        <a:p>
          <a:endParaRPr lang="en-US" sz="1000">
            <a:solidFill>
              <a:schemeClr val="tx2"/>
            </a:solidFill>
          </a:endParaRPr>
        </a:p>
        <a:p>
          <a:r>
            <a:rPr lang="en-US" sz="1000">
              <a:solidFill>
                <a:schemeClr val="tx2"/>
              </a:solidFill>
            </a:rPr>
            <a:t>Step-4. In the column labeled, “Employee Portion of Premium Paid,” beside the employee ID you just entered, input the total amount that employee paid in premiums. (Note: this number should not include any portion of the premium you paid on behalf of the employee. Only what came out of their own pay.) </a:t>
          </a:r>
        </a:p>
        <a:p>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n-cs"/>
            </a:rPr>
            <a:t>After completing Step-3 &amp; Step-4,  the following cells</a:t>
          </a:r>
          <a:r>
            <a:rPr lang="en-US" sz="1000" baseline="0">
              <a:solidFill>
                <a:schemeClr val="dk1"/>
              </a:solidFill>
              <a:latin typeface="+mn-lt"/>
              <a:ea typeface="+mn-ea"/>
              <a:cs typeface="+mn-cs"/>
            </a:rPr>
            <a:t> high-lighted in green will populate automatically:</a:t>
          </a: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n-cs"/>
            </a:rPr>
            <a:t>(B9)“Total Employee Premium Paid” total</a:t>
          </a:r>
          <a:r>
            <a:rPr lang="en-US" sz="1000" baseline="0">
              <a:solidFill>
                <a:schemeClr val="dk1"/>
              </a:solidFill>
              <a:latin typeface="+mn-lt"/>
              <a:ea typeface="+mn-ea"/>
              <a:cs typeface="+mn-cs"/>
            </a:rPr>
            <a:t> of all the premiums paid by the employees for that specific health insurance plan.</a:t>
          </a: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latin typeface="+mn-lt"/>
              <a:ea typeface="+mn-ea"/>
              <a:cs typeface="+mn-cs"/>
            </a:rPr>
            <a:t>(B10) "Employee Rebate" total of the Employee rebate amount.</a:t>
          </a: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latin typeface="+mn-lt"/>
              <a:ea typeface="+mn-ea"/>
              <a:cs typeface="+mn-cs"/>
            </a:rPr>
            <a:t>(B11) "Employer Rebate" total of the Employer rebate amount.</a:t>
          </a:r>
        </a:p>
        <a:p>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solidFill>
                <a:srgbClr val="FF0000"/>
              </a:solidFill>
            </a:rPr>
            <a:t>Legal disclaimer</a:t>
          </a:r>
          <a:r>
            <a:rPr lang="en-US" sz="1000">
              <a:solidFill>
                <a:srgbClr val="FF0000"/>
              </a:solidFill>
              <a:latin typeface="+mn-lt"/>
              <a:ea typeface="+mn-ea"/>
              <a:cs typeface="+mn-cs"/>
            </a:rPr>
            <a:t>: This Medical Loss Ratio Rebate Calculator is provided as a courtesy to our customers.  We make no representation as to the accuracy of the computation.</a:t>
          </a:r>
        </a:p>
        <a:p>
          <a:endParaRPr lang="en-US" sz="1000">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zoomScale="85" zoomScaleNormal="85" workbookViewId="0">
      <selection activeCell="D21" sqref="D21"/>
    </sheetView>
  </sheetViews>
  <sheetFormatPr defaultRowHeight="11.25" x14ac:dyDescent="0.2"/>
  <cols>
    <col min="1" max="1" width="7.6640625" customWidth="1"/>
    <col min="2" max="2" width="32.33203125" customWidth="1"/>
    <col min="3" max="3" width="25.1640625" customWidth="1"/>
    <col min="4" max="4" width="18.5" customWidth="1"/>
    <col min="5" max="5" width="18.1640625" customWidth="1"/>
    <col min="6" max="6" width="20.83203125" customWidth="1"/>
    <col min="7" max="7" width="21.6640625" customWidth="1"/>
    <col min="8" max="8" width="14.83203125" customWidth="1"/>
    <col min="9" max="9" width="9.83203125" customWidth="1"/>
    <col min="10" max="10" width="15" customWidth="1"/>
    <col min="11" max="11" width="12.5" customWidth="1"/>
    <col min="12" max="12" width="5.83203125" customWidth="1"/>
    <col min="14" max="14" width="16.6640625" customWidth="1"/>
    <col min="15" max="15" width="10.83203125" bestFit="1" customWidth="1"/>
    <col min="16" max="16" width="22.1640625" bestFit="1" customWidth="1"/>
    <col min="17" max="17" width="23.33203125" bestFit="1" customWidth="1"/>
    <col min="18" max="18" width="15.6640625" customWidth="1"/>
    <col min="19" max="19" width="13" customWidth="1"/>
  </cols>
  <sheetData>
    <row r="1" spans="1:8" ht="15.75" x14ac:dyDescent="0.25">
      <c r="A1" s="68" t="s">
        <v>0</v>
      </c>
      <c r="B1" s="68"/>
      <c r="C1" s="68"/>
      <c r="D1" s="68"/>
      <c r="E1" s="68"/>
      <c r="F1" s="68"/>
      <c r="G1" s="1"/>
      <c r="H1" s="1"/>
    </row>
    <row r="2" spans="1:8" ht="15" x14ac:dyDescent="0.25">
      <c r="A2" s="69" t="s">
        <v>1</v>
      </c>
      <c r="B2" s="69"/>
      <c r="C2" s="69"/>
      <c r="D2" s="69"/>
      <c r="E2" s="69"/>
      <c r="F2" s="69"/>
      <c r="G2" s="1"/>
      <c r="H2" s="1"/>
    </row>
    <row r="3" spans="1:8" ht="15" x14ac:dyDescent="0.25">
      <c r="A3" s="2"/>
      <c r="B3" s="2"/>
      <c r="C3" s="2"/>
      <c r="D3" s="2"/>
      <c r="E3" s="2"/>
      <c r="F3" s="2"/>
      <c r="G3" s="1"/>
      <c r="H3" s="1"/>
    </row>
    <row r="4" spans="1:8" ht="15" x14ac:dyDescent="0.25">
      <c r="A4" s="70" t="s">
        <v>2</v>
      </c>
      <c r="B4" s="70"/>
      <c r="C4" s="1"/>
      <c r="D4" s="1"/>
      <c r="E4" s="1"/>
      <c r="F4" s="1"/>
      <c r="G4" s="1"/>
      <c r="H4" s="1"/>
    </row>
    <row r="5" spans="1:8" ht="14.1" customHeight="1" x14ac:dyDescent="0.2">
      <c r="A5" s="71" t="s">
        <v>3</v>
      </c>
      <c r="B5" s="72"/>
      <c r="C5" s="72"/>
      <c r="D5" s="72"/>
      <c r="E5" s="72"/>
      <c r="F5" s="72"/>
      <c r="G5" s="72"/>
      <c r="H5" s="72"/>
    </row>
    <row r="6" spans="1:8" ht="14.1" customHeight="1" x14ac:dyDescent="0.2">
      <c r="A6" s="72"/>
      <c r="B6" s="72"/>
      <c r="C6" s="72"/>
      <c r="D6" s="72"/>
      <c r="E6" s="72"/>
      <c r="F6" s="72"/>
      <c r="G6" s="72"/>
      <c r="H6" s="72"/>
    </row>
    <row r="7" spans="1:8" ht="14.1" customHeight="1" x14ac:dyDescent="0.2">
      <c r="A7" s="72"/>
      <c r="B7" s="72"/>
      <c r="C7" s="72"/>
      <c r="D7" s="72"/>
      <c r="E7" s="72"/>
      <c r="F7" s="72"/>
      <c r="G7" s="72"/>
      <c r="H7" s="72"/>
    </row>
    <row r="8" spans="1:8" ht="14.1" customHeight="1" x14ac:dyDescent="0.25">
      <c r="A8" s="64"/>
      <c r="B8" s="64"/>
      <c r="C8" s="64"/>
      <c r="D8" s="64"/>
      <c r="E8" s="64"/>
      <c r="F8" s="64"/>
      <c r="G8" s="64"/>
      <c r="H8" s="64"/>
    </row>
    <row r="9" spans="1:8" ht="14.1" customHeight="1" x14ac:dyDescent="0.25">
      <c r="A9" s="73" t="s">
        <v>4</v>
      </c>
      <c r="B9" s="73"/>
      <c r="C9" s="64"/>
      <c r="D9" s="64"/>
      <c r="E9" s="64"/>
      <c r="F9" s="64"/>
      <c r="G9" s="64"/>
      <c r="H9" s="64"/>
    </row>
    <row r="10" spans="1:8" ht="14.1" customHeight="1" x14ac:dyDescent="0.2">
      <c r="A10" s="67" t="s">
        <v>5</v>
      </c>
      <c r="B10" s="67"/>
      <c r="C10" s="67"/>
      <c r="D10" s="67"/>
      <c r="E10" s="67"/>
      <c r="F10" s="67"/>
      <c r="G10" s="67"/>
      <c r="H10" s="67"/>
    </row>
    <row r="11" spans="1:8" ht="14.1" customHeight="1" x14ac:dyDescent="0.2">
      <c r="A11" s="67"/>
      <c r="B11" s="67"/>
      <c r="C11" s="67"/>
      <c r="D11" s="67"/>
      <c r="E11" s="67"/>
      <c r="F11" s="67"/>
      <c r="G11" s="67"/>
      <c r="H11" s="67"/>
    </row>
    <row r="12" spans="1:8" ht="30.6" customHeight="1" x14ac:dyDescent="0.2">
      <c r="A12" s="67"/>
      <c r="B12" s="67"/>
      <c r="C12" s="67"/>
      <c r="D12" s="67"/>
      <c r="E12" s="67"/>
      <c r="F12" s="67"/>
      <c r="G12" s="67"/>
      <c r="H12" s="67"/>
    </row>
    <row r="13" spans="1:8" ht="14.1" customHeight="1" x14ac:dyDescent="0.2">
      <c r="A13" s="3"/>
      <c r="B13" s="3"/>
      <c r="C13" s="3"/>
      <c r="D13" s="3"/>
      <c r="E13" s="3"/>
      <c r="F13" s="3"/>
      <c r="G13" s="3"/>
      <c r="H13" s="3"/>
    </row>
    <row r="14" spans="1:8" ht="14.1" customHeight="1" x14ac:dyDescent="0.2">
      <c r="A14" s="74" t="s">
        <v>6</v>
      </c>
      <c r="B14" s="74"/>
      <c r="C14" s="74"/>
      <c r="D14" s="74"/>
      <c r="E14" s="74"/>
      <c r="F14" s="74"/>
      <c r="G14" s="74"/>
      <c r="H14" s="74"/>
    </row>
    <row r="15" spans="1:8" ht="14.1" customHeight="1" x14ac:dyDescent="0.25">
      <c r="A15" s="71" t="s">
        <v>7</v>
      </c>
      <c r="B15" s="72"/>
      <c r="C15" s="72"/>
      <c r="D15" s="72"/>
      <c r="E15" s="72"/>
      <c r="F15" s="72"/>
      <c r="G15" s="72"/>
      <c r="H15" s="72"/>
    </row>
    <row r="16" spans="1:8" ht="14.1" customHeight="1" x14ac:dyDescent="0.25">
      <c r="A16" s="74" t="s">
        <v>8</v>
      </c>
      <c r="B16" s="75"/>
      <c r="C16" s="75"/>
      <c r="D16" s="75"/>
      <c r="E16" s="75"/>
      <c r="F16" s="75"/>
      <c r="G16" s="75"/>
      <c r="H16" s="75"/>
    </row>
    <row r="17" spans="1:12" ht="14.1" customHeight="1" x14ac:dyDescent="0.2">
      <c r="A17" s="74" t="s">
        <v>9</v>
      </c>
      <c r="B17" s="74"/>
      <c r="C17" s="74"/>
      <c r="D17" s="74"/>
      <c r="E17" s="74"/>
      <c r="F17" s="74"/>
      <c r="G17" s="74"/>
      <c r="H17" s="74"/>
    </row>
    <row r="18" spans="1:12" ht="4.5" customHeight="1" x14ac:dyDescent="0.2"/>
    <row r="19" spans="1:12" hidden="1" x14ac:dyDescent="0.2"/>
    <row r="20" spans="1:12" ht="12" thickBot="1" x14ac:dyDescent="0.25"/>
    <row r="21" spans="1:12" ht="15.75" thickBot="1" x14ac:dyDescent="0.3">
      <c r="A21" s="76" t="s">
        <v>10</v>
      </c>
      <c r="B21" s="77"/>
      <c r="C21" s="77"/>
      <c r="D21" s="66"/>
      <c r="E21" s="1"/>
      <c r="F21" s="1"/>
      <c r="G21" s="1"/>
      <c r="H21" s="1"/>
    </row>
    <row r="22" spans="1:12" ht="15.75" thickBot="1" x14ac:dyDescent="0.3">
      <c r="A22" s="4"/>
      <c r="B22" s="5"/>
      <c r="C22" s="1"/>
      <c r="D22" s="1"/>
      <c r="E22" s="1"/>
      <c r="F22" s="1"/>
      <c r="G22" s="1"/>
      <c r="H22" s="1"/>
      <c r="J22" s="15"/>
      <c r="K22" s="15"/>
      <c r="L22" s="15"/>
    </row>
    <row r="23" spans="1:12" ht="75" customHeight="1" thickBot="1" x14ac:dyDescent="0.3">
      <c r="A23" s="11" t="s">
        <v>11</v>
      </c>
      <c r="B23" s="12" t="s">
        <v>12</v>
      </c>
      <c r="C23" s="12" t="s">
        <v>13</v>
      </c>
      <c r="D23" s="12" t="s">
        <v>14</v>
      </c>
      <c r="E23" s="13" t="s">
        <v>15</v>
      </c>
      <c r="F23" s="14" t="s">
        <v>16</v>
      </c>
      <c r="G23" s="7" t="s">
        <v>17</v>
      </c>
      <c r="H23" s="8" t="s">
        <v>18</v>
      </c>
      <c r="J23" s="15"/>
      <c r="K23" s="15"/>
      <c r="L23" s="16"/>
    </row>
    <row r="24" spans="1:12" ht="14.25" x14ac:dyDescent="0.2">
      <c r="A24" s="17" t="s">
        <v>19</v>
      </c>
      <c r="B24" s="18" t="s">
        <v>20</v>
      </c>
      <c r="C24" s="19">
        <v>2.7000000000000024E-2</v>
      </c>
      <c r="D24" s="9">
        <f t="shared" ref="D24:D35" si="0">ROUND(C24*$D$21,2)</f>
        <v>0</v>
      </c>
      <c r="E24" s="9">
        <f t="shared" ref="E24:E35" si="1">ROUND(G24*$D$21,2)</f>
        <v>0</v>
      </c>
      <c r="F24" s="9">
        <f t="shared" ref="F24:F35" si="2">ROUND($D$21*H24,2)</f>
        <v>0</v>
      </c>
      <c r="G24" s="20">
        <v>2.5527501679452395E-2</v>
      </c>
      <c r="H24" s="21">
        <f t="shared" ref="H24:H35" si="3">C24-G24</f>
        <v>1.4724983205476293E-3</v>
      </c>
    </row>
    <row r="25" spans="1:12" ht="14.25" x14ac:dyDescent="0.2">
      <c r="A25" s="22" t="s">
        <v>21</v>
      </c>
      <c r="B25" s="23" t="s">
        <v>22</v>
      </c>
      <c r="C25" s="24">
        <v>1.100000000000001E-2</v>
      </c>
      <c r="D25" s="25">
        <f t="shared" si="0"/>
        <v>0</v>
      </c>
      <c r="E25" s="6">
        <f t="shared" si="1"/>
        <v>0</v>
      </c>
      <c r="F25" s="25">
        <f t="shared" si="2"/>
        <v>0</v>
      </c>
      <c r="G25" s="26">
        <v>1.0135770572346063E-2</v>
      </c>
      <c r="H25" s="27">
        <f t="shared" si="3"/>
        <v>8.6422942765394632E-4</v>
      </c>
    </row>
    <row r="26" spans="1:12" ht="14.25" x14ac:dyDescent="0.2">
      <c r="A26" s="22" t="s">
        <v>23</v>
      </c>
      <c r="B26" s="23" t="s">
        <v>24</v>
      </c>
      <c r="C26" s="24">
        <v>2.300000000000002E-2</v>
      </c>
      <c r="D26" s="25">
        <f t="shared" si="0"/>
        <v>0</v>
      </c>
      <c r="E26" s="6">
        <f t="shared" si="1"/>
        <v>0</v>
      </c>
      <c r="F26" s="25">
        <f t="shared" si="2"/>
        <v>0</v>
      </c>
      <c r="G26" s="26">
        <v>2.1068194144063416E-2</v>
      </c>
      <c r="H26" s="27">
        <f t="shared" si="3"/>
        <v>1.9318058559366046E-3</v>
      </c>
    </row>
    <row r="27" spans="1:12" ht="14.25" x14ac:dyDescent="0.2">
      <c r="A27" s="22" t="s">
        <v>25</v>
      </c>
      <c r="B27" s="23" t="s">
        <v>26</v>
      </c>
      <c r="C27" s="24">
        <v>4.0000000000000036E-3</v>
      </c>
      <c r="D27" s="25">
        <f t="shared" si="0"/>
        <v>0</v>
      </c>
      <c r="E27" s="6">
        <f t="shared" si="1"/>
        <v>0</v>
      </c>
      <c r="F27" s="25">
        <f t="shared" si="2"/>
        <v>0</v>
      </c>
      <c r="G27" s="26">
        <v>3.738834932409953E-3</v>
      </c>
      <c r="H27" s="27">
        <f t="shared" si="3"/>
        <v>2.6116506759005058E-4</v>
      </c>
    </row>
    <row r="28" spans="1:12" ht="14.25" x14ac:dyDescent="0.2">
      <c r="A28" s="22" t="s">
        <v>27</v>
      </c>
      <c r="B28" s="23" t="s">
        <v>28</v>
      </c>
      <c r="C28" s="24">
        <v>2.0000000000000018E-2</v>
      </c>
      <c r="D28" s="25">
        <f t="shared" si="0"/>
        <v>0</v>
      </c>
      <c r="E28" s="6">
        <f t="shared" si="1"/>
        <v>0</v>
      </c>
      <c r="F28" s="25">
        <f t="shared" si="2"/>
        <v>0</v>
      </c>
      <c r="G28" s="26">
        <v>1.8002003560238646E-2</v>
      </c>
      <c r="H28" s="27">
        <f t="shared" si="3"/>
        <v>1.9979964397613716E-3</v>
      </c>
    </row>
    <row r="29" spans="1:12" ht="14.25" x14ac:dyDescent="0.2">
      <c r="A29" s="22" t="s">
        <v>29</v>
      </c>
      <c r="B29" s="23" t="s">
        <v>30</v>
      </c>
      <c r="C29" s="24">
        <v>6.0000000000000053E-2</v>
      </c>
      <c r="D29" s="25">
        <f t="shared" si="0"/>
        <v>0</v>
      </c>
      <c r="E29" s="6">
        <f t="shared" si="1"/>
        <v>0</v>
      </c>
      <c r="F29" s="25">
        <f t="shared" si="2"/>
        <v>0</v>
      </c>
      <c r="G29" s="26">
        <v>5.4731148419568589E-2</v>
      </c>
      <c r="H29" s="27">
        <f t="shared" si="3"/>
        <v>5.2688515804314648E-3</v>
      </c>
    </row>
    <row r="30" spans="1:12" ht="14.25" x14ac:dyDescent="0.2">
      <c r="A30" s="22" t="s">
        <v>31</v>
      </c>
      <c r="B30" s="23" t="s">
        <v>32</v>
      </c>
      <c r="C30" s="24">
        <v>8.6000000000000076E-2</v>
      </c>
      <c r="D30" s="25">
        <f t="shared" si="0"/>
        <v>0</v>
      </c>
      <c r="E30" s="6">
        <f t="shared" si="1"/>
        <v>0</v>
      </c>
      <c r="F30" s="25">
        <f t="shared" si="2"/>
        <v>0</v>
      </c>
      <c r="G30" s="26">
        <v>7.6074900057523182E-2</v>
      </c>
      <c r="H30" s="27">
        <f t="shared" si="3"/>
        <v>9.9250999424768949E-3</v>
      </c>
    </row>
    <row r="31" spans="1:12" ht="14.25" x14ac:dyDescent="0.2">
      <c r="A31" s="22" t="s">
        <v>31</v>
      </c>
      <c r="B31" s="23" t="s">
        <v>33</v>
      </c>
      <c r="C31" s="24">
        <v>4.9000000000000044E-2</v>
      </c>
      <c r="D31" s="25">
        <f t="shared" si="0"/>
        <v>0</v>
      </c>
      <c r="E31" s="6">
        <f t="shared" si="1"/>
        <v>0</v>
      </c>
      <c r="F31" s="25">
        <f t="shared" si="2"/>
        <v>0</v>
      </c>
      <c r="G31" s="26">
        <v>4.5628220655396866E-2</v>
      </c>
      <c r="H31" s="27">
        <f t="shared" si="3"/>
        <v>3.3717793446031777E-3</v>
      </c>
    </row>
    <row r="32" spans="1:12" ht="14.25" x14ac:dyDescent="0.2">
      <c r="A32" s="22" t="s">
        <v>34</v>
      </c>
      <c r="B32" s="23" t="s">
        <v>35</v>
      </c>
      <c r="C32" s="24">
        <v>7.8000000000000069E-2</v>
      </c>
      <c r="D32" s="25">
        <f t="shared" si="0"/>
        <v>0</v>
      </c>
      <c r="E32" s="6">
        <f t="shared" si="1"/>
        <v>0</v>
      </c>
      <c r="F32" s="25">
        <f t="shared" si="2"/>
        <v>0</v>
      </c>
      <c r="G32" s="26">
        <v>7.0166044881319972E-2</v>
      </c>
      <c r="H32" s="27">
        <f t="shared" si="3"/>
        <v>7.8339551186800971E-3</v>
      </c>
    </row>
    <row r="33" spans="1:8" ht="14.25" x14ac:dyDescent="0.2">
      <c r="A33" s="22" t="s">
        <v>36</v>
      </c>
      <c r="B33" s="23" t="s">
        <v>37</v>
      </c>
      <c r="C33" s="24">
        <v>9.000000000000008E-3</v>
      </c>
      <c r="D33" s="25">
        <f t="shared" si="0"/>
        <v>0</v>
      </c>
      <c r="E33" s="6">
        <f t="shared" si="1"/>
        <v>0</v>
      </c>
      <c r="F33" s="25">
        <f t="shared" si="2"/>
        <v>0</v>
      </c>
      <c r="G33" s="26">
        <v>8.3197475600219704E-3</v>
      </c>
      <c r="H33" s="27">
        <f t="shared" si="3"/>
        <v>6.8025243997803762E-4</v>
      </c>
    </row>
    <row r="34" spans="1:8" ht="14.25" x14ac:dyDescent="0.2">
      <c r="A34" s="28" t="s">
        <v>38</v>
      </c>
      <c r="B34" s="23" t="s">
        <v>39</v>
      </c>
      <c r="C34" s="24">
        <v>7.6000000000000068E-2</v>
      </c>
      <c r="D34" s="25">
        <f t="shared" si="0"/>
        <v>0</v>
      </c>
      <c r="E34" s="6">
        <f t="shared" si="1"/>
        <v>0</v>
      </c>
      <c r="F34" s="25">
        <f t="shared" si="2"/>
        <v>0</v>
      </c>
      <c r="G34" s="26">
        <v>6.7961720582283044E-2</v>
      </c>
      <c r="H34" s="27">
        <f t="shared" si="3"/>
        <v>8.038279417717023E-3</v>
      </c>
    </row>
    <row r="35" spans="1:8" ht="15" thickBot="1" x14ac:dyDescent="0.25">
      <c r="A35" s="29" t="s">
        <v>38</v>
      </c>
      <c r="B35" s="30" t="s">
        <v>40</v>
      </c>
      <c r="C35" s="31">
        <v>2.200000000000002E-2</v>
      </c>
      <c r="D35" s="32">
        <f t="shared" si="0"/>
        <v>0</v>
      </c>
      <c r="E35" s="10">
        <f t="shared" si="1"/>
        <v>0</v>
      </c>
      <c r="F35" s="32">
        <f t="shared" si="2"/>
        <v>0</v>
      </c>
      <c r="G35" s="33">
        <v>2.054522514962942E-2</v>
      </c>
      <c r="H35" s="34">
        <f t="shared" si="3"/>
        <v>1.4547748503705993E-3</v>
      </c>
    </row>
    <row r="36" spans="1:8" ht="12.75" thickBot="1" x14ac:dyDescent="0.25">
      <c r="A36" s="35"/>
      <c r="B36" s="35"/>
      <c r="C36" s="36"/>
    </row>
    <row r="37" spans="1:8" ht="14.25" x14ac:dyDescent="0.2">
      <c r="A37" s="17" t="s">
        <v>34</v>
      </c>
      <c r="B37" s="18" t="s">
        <v>41</v>
      </c>
      <c r="C37" s="19">
        <v>3.7999999999999923E-2</v>
      </c>
      <c r="D37" s="9">
        <f>C37*$D$21</f>
        <v>0</v>
      </c>
      <c r="E37" s="9">
        <f>ROUND(G37*$D$21,2)</f>
        <v>0</v>
      </c>
      <c r="F37" s="9">
        <f>$D$21*H37</f>
        <v>0</v>
      </c>
      <c r="G37" s="37">
        <v>3.484512790861459E-2</v>
      </c>
      <c r="H37" s="21">
        <f>C37-G37</f>
        <v>3.1548720913853329E-3</v>
      </c>
    </row>
    <row r="38" spans="1:8" ht="15" thickBot="1" x14ac:dyDescent="0.25">
      <c r="A38" s="29" t="s">
        <v>38</v>
      </c>
      <c r="B38" s="30" t="s">
        <v>42</v>
      </c>
      <c r="C38" s="31">
        <v>2.5000000000000022E-2</v>
      </c>
      <c r="D38" s="10">
        <f>C38*$D$21</f>
        <v>0</v>
      </c>
      <c r="E38" s="10">
        <f t="shared" ref="E38" si="4">ROUND(G38*$D$21,2)</f>
        <v>0</v>
      </c>
      <c r="F38" s="10">
        <f>$D$21*H38</f>
        <v>0</v>
      </c>
      <c r="G38" s="33">
        <v>2.3806769144743424E-2</v>
      </c>
      <c r="H38" s="34">
        <f>C38-G38</f>
        <v>1.1932308552565982E-3</v>
      </c>
    </row>
    <row r="39" spans="1:8" ht="12" thickBot="1" x14ac:dyDescent="0.25">
      <c r="C39" s="36"/>
    </row>
    <row r="40" spans="1:8" ht="14.25" x14ac:dyDescent="0.2">
      <c r="A40" s="17" t="s">
        <v>21</v>
      </c>
      <c r="B40" s="18" t="s">
        <v>43</v>
      </c>
      <c r="C40" s="19">
        <v>3.400000000000003E-2</v>
      </c>
      <c r="D40" s="9">
        <f t="shared" ref="D40:D48" si="5">C40*$D$21</f>
        <v>0</v>
      </c>
      <c r="E40" s="9">
        <f>ROUND(G40*$D$21+0.003133,2)</f>
        <v>0</v>
      </c>
      <c r="F40" s="9">
        <f t="shared" ref="F40:F48" si="6">$D$21*H40</f>
        <v>0</v>
      </c>
      <c r="G40" s="37">
        <v>3.0929715240278533E-2</v>
      </c>
      <c r="H40" s="21">
        <f t="shared" ref="H40:H48" si="7">C40-G40</f>
        <v>3.070284759721497E-3</v>
      </c>
    </row>
    <row r="41" spans="1:8" ht="14.25" x14ac:dyDescent="0.2">
      <c r="A41" s="22" t="s">
        <v>23</v>
      </c>
      <c r="B41" s="23" t="s">
        <v>44</v>
      </c>
      <c r="C41" s="24">
        <v>1.0000000000000009E-2</v>
      </c>
      <c r="D41" s="6">
        <f t="shared" si="5"/>
        <v>0</v>
      </c>
      <c r="E41" s="6">
        <f>ROUND(G41*$D$21+0.144979,2)</f>
        <v>0.14000000000000001</v>
      </c>
      <c r="F41" s="6">
        <f t="shared" si="6"/>
        <v>0</v>
      </c>
      <c r="G41" s="26">
        <v>9.4237430324941029E-3</v>
      </c>
      <c r="H41" s="27">
        <f t="shared" si="7"/>
        <v>5.7625696750590594E-4</v>
      </c>
    </row>
    <row r="42" spans="1:8" ht="14.25" x14ac:dyDescent="0.2">
      <c r="A42" s="22" t="s">
        <v>29</v>
      </c>
      <c r="B42" s="23" t="s">
        <v>45</v>
      </c>
      <c r="C42" s="24">
        <v>0.10200000000000009</v>
      </c>
      <c r="D42" s="6">
        <f t="shared" si="5"/>
        <v>0</v>
      </c>
      <c r="E42" s="6">
        <f>ROUND(G42*$D$21+0.00883,2)</f>
        <v>0.01</v>
      </c>
      <c r="F42" s="6">
        <f t="shared" si="6"/>
        <v>0</v>
      </c>
      <c r="G42" s="26">
        <v>8.6009995096433867E-2</v>
      </c>
      <c r="H42" s="27">
        <f t="shared" si="7"/>
        <v>1.5990004903566224E-2</v>
      </c>
    </row>
    <row r="43" spans="1:8" ht="14.25" x14ac:dyDescent="0.2">
      <c r="A43" s="22" t="s">
        <v>31</v>
      </c>
      <c r="B43" s="23" t="s">
        <v>46</v>
      </c>
      <c r="C43" s="24">
        <v>6.0000000000000053E-2</v>
      </c>
      <c r="D43" s="6">
        <f t="shared" si="5"/>
        <v>0</v>
      </c>
      <c r="E43" s="6">
        <f>ROUND(G43*$D$21+0.004873,2)</f>
        <v>0</v>
      </c>
      <c r="F43" s="6">
        <f t="shared" si="6"/>
        <v>0</v>
      </c>
      <c r="G43" s="26">
        <v>5.3740396890185539E-2</v>
      </c>
      <c r="H43" s="27">
        <f t="shared" si="7"/>
        <v>6.2596031098145141E-3</v>
      </c>
    </row>
    <row r="44" spans="1:8" ht="14.25" x14ac:dyDescent="0.2">
      <c r="A44" s="22" t="s">
        <v>34</v>
      </c>
      <c r="B44" s="23" t="s">
        <v>47</v>
      </c>
      <c r="C44" s="24">
        <v>5.600000000000005E-2</v>
      </c>
      <c r="D44" s="6">
        <f t="shared" si="5"/>
        <v>0</v>
      </c>
      <c r="E44" s="6">
        <f>ROUND(G44*$D$21+0,2)</f>
        <v>0</v>
      </c>
      <c r="F44" s="6">
        <f t="shared" si="6"/>
        <v>0</v>
      </c>
      <c r="G44" s="26">
        <v>5.5149185372325105E-2</v>
      </c>
      <c r="H44" s="27">
        <f t="shared" si="7"/>
        <v>8.5081462767494509E-4</v>
      </c>
    </row>
    <row r="45" spans="1:8" ht="14.25" x14ac:dyDescent="0.2">
      <c r="A45" s="22" t="s">
        <v>34</v>
      </c>
      <c r="B45" s="23" t="s">
        <v>48</v>
      </c>
      <c r="C45" s="24">
        <v>9.3000000000000083E-2</v>
      </c>
      <c r="D45" s="6">
        <f t="shared" si="5"/>
        <v>0</v>
      </c>
      <c r="E45" s="6">
        <f>ROUND(G45*$D$21+0.00654,2)</f>
        <v>0.01</v>
      </c>
      <c r="F45" s="6">
        <f t="shared" si="6"/>
        <v>0</v>
      </c>
      <c r="G45" s="26">
        <v>8.2973729985897193E-2</v>
      </c>
      <c r="H45" s="27">
        <f t="shared" si="7"/>
        <v>1.0026270014102889E-2</v>
      </c>
    </row>
    <row r="46" spans="1:8" ht="14.25" x14ac:dyDescent="0.2">
      <c r="A46" s="22" t="s">
        <v>36</v>
      </c>
      <c r="B46" s="23" t="s">
        <v>49</v>
      </c>
      <c r="C46" s="24">
        <v>1.6000000000000014E-2</v>
      </c>
      <c r="D46" s="6">
        <f t="shared" si="5"/>
        <v>0</v>
      </c>
      <c r="E46" s="6">
        <f>ROUND(G46*$D$21+0.029211,2)</f>
        <v>0.03</v>
      </c>
      <c r="F46" s="6">
        <f t="shared" si="6"/>
        <v>0</v>
      </c>
      <c r="G46" s="26">
        <v>1.5059285871790614E-2</v>
      </c>
      <c r="H46" s="27">
        <f t="shared" si="7"/>
        <v>9.4071412820940017E-4</v>
      </c>
    </row>
    <row r="47" spans="1:8" ht="14.25" x14ac:dyDescent="0.2">
      <c r="A47" s="22" t="s">
        <v>38</v>
      </c>
      <c r="B47" s="23" t="s">
        <v>50</v>
      </c>
      <c r="C47" s="24">
        <v>7.5000000000000067E-2</v>
      </c>
      <c r="D47" s="6">
        <f t="shared" si="5"/>
        <v>0</v>
      </c>
      <c r="E47" s="6">
        <f>ROUND(G47*$D$21+0.000248,2)</f>
        <v>0</v>
      </c>
      <c r="F47" s="6">
        <f t="shared" si="6"/>
        <v>0</v>
      </c>
      <c r="G47" s="26">
        <v>6.7729348362299588E-2</v>
      </c>
      <c r="H47" s="27">
        <f t="shared" si="7"/>
        <v>7.2706516377004787E-3</v>
      </c>
    </row>
    <row r="48" spans="1:8" ht="15" thickBot="1" x14ac:dyDescent="0.25">
      <c r="A48" s="29" t="s">
        <v>38</v>
      </c>
      <c r="B48" s="30" t="s">
        <v>51</v>
      </c>
      <c r="C48" s="31">
        <v>9.8000000000000087E-2</v>
      </c>
      <c r="D48" s="10">
        <f t="shared" si="5"/>
        <v>0</v>
      </c>
      <c r="E48" s="10">
        <f>ROUND(G48*$D$21+0.009434,2)</f>
        <v>0.01</v>
      </c>
      <c r="F48" s="10">
        <f t="shared" si="6"/>
        <v>0</v>
      </c>
      <c r="G48" s="33">
        <v>8.5785328593778659E-2</v>
      </c>
      <c r="H48" s="34">
        <f t="shared" si="7"/>
        <v>1.2214671406221428E-2</v>
      </c>
    </row>
    <row r="49" spans="1:8" ht="12" thickBot="1" x14ac:dyDescent="0.25">
      <c r="G49" s="36"/>
      <c r="H49" s="36"/>
    </row>
    <row r="50" spans="1:8" ht="15" thickBot="1" x14ac:dyDescent="0.25">
      <c r="A50" s="38" t="s">
        <v>21</v>
      </c>
      <c r="B50" s="39" t="s">
        <v>52</v>
      </c>
      <c r="C50" s="40">
        <v>0.1100000000000001</v>
      </c>
      <c r="D50" s="41">
        <f t="shared" ref="D50" si="8">C50*$D$21</f>
        <v>0</v>
      </c>
      <c r="E50" s="41">
        <f>ROUND(G50*$D$21+0,2)</f>
        <v>0</v>
      </c>
      <c r="F50" s="41">
        <f t="shared" ref="F50" si="9">$D$21*H50</f>
        <v>0</v>
      </c>
      <c r="G50" s="42">
        <v>0.11475807277585909</v>
      </c>
      <c r="H50" s="43">
        <f t="shared" ref="H50" si="10">C50-G50</f>
        <v>-4.7580727758589902E-3</v>
      </c>
    </row>
  </sheetData>
  <mergeCells count="11">
    <mergeCell ref="A14:H14"/>
    <mergeCell ref="A15:H15"/>
    <mergeCell ref="A16:H16"/>
    <mergeCell ref="A17:H17"/>
    <mergeCell ref="A21:C21"/>
    <mergeCell ref="A10:H12"/>
    <mergeCell ref="A1:F1"/>
    <mergeCell ref="A2:F2"/>
    <mergeCell ref="A4:B4"/>
    <mergeCell ref="A5:H7"/>
    <mergeCell ref="A9:B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3"/>
  <sheetViews>
    <sheetView workbookViewId="0">
      <selection activeCell="G20" sqref="G20"/>
    </sheetView>
  </sheetViews>
  <sheetFormatPr defaultRowHeight="11.25" x14ac:dyDescent="0.2"/>
  <cols>
    <col min="1" max="1" width="37.83203125" style="44" customWidth="1"/>
    <col min="2" max="2" width="16.5" style="44" customWidth="1"/>
    <col min="3" max="3" width="31.83203125" style="44" customWidth="1"/>
    <col min="4" max="4" width="13.5" style="44" customWidth="1"/>
    <col min="5" max="5" width="20.5" style="44" customWidth="1"/>
    <col min="6" max="6" width="35.6640625" style="44" customWidth="1"/>
    <col min="7" max="7" width="49.33203125" style="44" customWidth="1"/>
    <col min="8" max="16384" width="9.33203125" style="44"/>
  </cols>
  <sheetData>
    <row r="2" spans="1:7" ht="15" x14ac:dyDescent="0.25">
      <c r="A2" s="78" t="s">
        <v>53</v>
      </c>
      <c r="B2" s="78"/>
      <c r="C2" s="78"/>
    </row>
    <row r="3" spans="1:7" x14ac:dyDescent="0.2">
      <c r="A3" s="79" t="s">
        <v>54</v>
      </c>
      <c r="B3" s="79"/>
      <c r="C3" s="79"/>
    </row>
    <row r="4" spans="1:7" x14ac:dyDescent="0.2">
      <c r="C4" s="65"/>
    </row>
    <row r="5" spans="1:7" ht="15" x14ac:dyDescent="0.25">
      <c r="A5" s="44" t="s">
        <v>55</v>
      </c>
      <c r="B5" s="45">
        <v>100000</v>
      </c>
    </row>
    <row r="6" spans="1:7" ht="15" x14ac:dyDescent="0.25">
      <c r="A6" s="44" t="s">
        <v>56</v>
      </c>
      <c r="B6" s="46">
        <v>500</v>
      </c>
    </row>
    <row r="7" spans="1:7" ht="15" x14ac:dyDescent="0.25">
      <c r="B7" s="47"/>
    </row>
    <row r="8" spans="1:7" ht="15" x14ac:dyDescent="0.25">
      <c r="A8" s="48" t="s">
        <v>57</v>
      </c>
      <c r="B8" s="49">
        <f>$B$6/$B$5</f>
        <v>5.0000000000000001E-3</v>
      </c>
      <c r="E8" s="50"/>
      <c r="F8" s="51"/>
      <c r="G8" s="52"/>
    </row>
    <row r="9" spans="1:7" ht="15" x14ac:dyDescent="0.25">
      <c r="A9" s="53" t="s">
        <v>58</v>
      </c>
      <c r="B9" s="54">
        <f>SUM(B14:B40009)</f>
        <v>0</v>
      </c>
      <c r="E9" s="50"/>
      <c r="F9" s="51"/>
      <c r="G9" s="52"/>
    </row>
    <row r="10" spans="1:7" ht="15" x14ac:dyDescent="0.25">
      <c r="A10" s="55" t="s">
        <v>59</v>
      </c>
      <c r="B10" s="56">
        <f>SUM(C14:C40009)</f>
        <v>0</v>
      </c>
      <c r="E10" s="50"/>
      <c r="F10" s="51"/>
      <c r="G10" s="52"/>
    </row>
    <row r="11" spans="1:7" ht="15" x14ac:dyDescent="0.25">
      <c r="A11" s="55" t="s">
        <v>60</v>
      </c>
      <c r="B11" s="57">
        <f>$B$6-$B$10</f>
        <v>500</v>
      </c>
      <c r="E11" s="50"/>
      <c r="F11" s="51"/>
      <c r="G11" s="52"/>
    </row>
    <row r="12" spans="1:7" ht="15" x14ac:dyDescent="0.25">
      <c r="A12"/>
      <c r="B12" s="47"/>
      <c r="E12" s="50"/>
      <c r="F12" s="51"/>
      <c r="G12" s="52"/>
    </row>
    <row r="13" spans="1:7" ht="45" x14ac:dyDescent="0.25">
      <c r="A13" s="58" t="s">
        <v>61</v>
      </c>
      <c r="B13" s="59" t="s">
        <v>62</v>
      </c>
      <c r="C13" s="59" t="s">
        <v>63</v>
      </c>
      <c r="F13" s="52"/>
      <c r="G13" s="52"/>
    </row>
    <row r="14" spans="1:7" ht="15" x14ac:dyDescent="0.25">
      <c r="A14" s="60" t="s">
        <v>64</v>
      </c>
      <c r="B14" s="61">
        <v>0</v>
      </c>
      <c r="C14" s="56">
        <f>ROUND(($B$6/$B$5)*B14,2)</f>
        <v>0</v>
      </c>
      <c r="F14" s="52"/>
      <c r="G14" s="52"/>
    </row>
    <row r="15" spans="1:7" ht="15" x14ac:dyDescent="0.25">
      <c r="A15" s="62" t="s">
        <v>65</v>
      </c>
      <c r="B15" s="61">
        <v>0</v>
      </c>
      <c r="C15" s="57">
        <f t="shared" ref="C15:C78" si="0">ROUND(($B$6/$B$5)*B15,2)</f>
        <v>0</v>
      </c>
    </row>
    <row r="16" spans="1:7" ht="15" x14ac:dyDescent="0.25">
      <c r="A16" s="60" t="s">
        <v>66</v>
      </c>
      <c r="B16" s="61">
        <v>0</v>
      </c>
      <c r="C16" s="56">
        <f t="shared" si="0"/>
        <v>0</v>
      </c>
    </row>
    <row r="17" spans="1:8" ht="15" x14ac:dyDescent="0.25">
      <c r="A17" s="62" t="s">
        <v>67</v>
      </c>
      <c r="B17" s="61">
        <v>0</v>
      </c>
      <c r="C17" s="57">
        <f t="shared" si="0"/>
        <v>0</v>
      </c>
      <c r="H17" s="63"/>
    </row>
    <row r="18" spans="1:8" ht="15" x14ac:dyDescent="0.25">
      <c r="A18" s="60" t="s">
        <v>68</v>
      </c>
      <c r="B18" s="61">
        <v>0</v>
      </c>
      <c r="C18" s="56">
        <f t="shared" si="0"/>
        <v>0</v>
      </c>
    </row>
    <row r="19" spans="1:8" ht="15" x14ac:dyDescent="0.25">
      <c r="A19" s="62" t="s">
        <v>69</v>
      </c>
      <c r="B19" s="61">
        <v>0</v>
      </c>
      <c r="C19" s="57">
        <f t="shared" si="0"/>
        <v>0</v>
      </c>
    </row>
    <row r="20" spans="1:8" ht="15" x14ac:dyDescent="0.25">
      <c r="A20" s="60" t="s">
        <v>70</v>
      </c>
      <c r="B20" s="61">
        <v>0</v>
      </c>
      <c r="C20" s="56">
        <f t="shared" si="0"/>
        <v>0</v>
      </c>
    </row>
    <row r="21" spans="1:8" ht="15" x14ac:dyDescent="0.25">
      <c r="A21" s="62" t="s">
        <v>71</v>
      </c>
      <c r="B21" s="61">
        <v>0</v>
      </c>
      <c r="C21" s="57">
        <f t="shared" si="0"/>
        <v>0</v>
      </c>
    </row>
    <row r="22" spans="1:8" ht="15" x14ac:dyDescent="0.25">
      <c r="A22" s="60" t="s">
        <v>72</v>
      </c>
      <c r="B22" s="61">
        <v>0</v>
      </c>
      <c r="C22" s="56">
        <f t="shared" si="0"/>
        <v>0</v>
      </c>
    </row>
    <row r="23" spans="1:8" ht="15" x14ac:dyDescent="0.25">
      <c r="A23" s="62" t="s">
        <v>73</v>
      </c>
      <c r="B23" s="61">
        <v>0</v>
      </c>
      <c r="C23" s="57">
        <f t="shared" si="0"/>
        <v>0</v>
      </c>
    </row>
    <row r="24" spans="1:8" ht="15" x14ac:dyDescent="0.25">
      <c r="A24" s="60" t="s">
        <v>74</v>
      </c>
      <c r="B24" s="61">
        <v>0</v>
      </c>
      <c r="C24" s="56">
        <f t="shared" si="0"/>
        <v>0</v>
      </c>
    </row>
    <row r="25" spans="1:8" ht="15" x14ac:dyDescent="0.25">
      <c r="A25" s="62" t="s">
        <v>75</v>
      </c>
      <c r="B25" s="61">
        <v>0</v>
      </c>
      <c r="C25" s="57">
        <f t="shared" si="0"/>
        <v>0</v>
      </c>
    </row>
    <row r="26" spans="1:8" ht="15" x14ac:dyDescent="0.25">
      <c r="A26" s="60" t="s">
        <v>76</v>
      </c>
      <c r="B26" s="61">
        <v>0</v>
      </c>
      <c r="C26" s="56">
        <f t="shared" si="0"/>
        <v>0</v>
      </c>
    </row>
    <row r="27" spans="1:8" ht="15" x14ac:dyDescent="0.25">
      <c r="A27" s="62" t="s">
        <v>77</v>
      </c>
      <c r="B27" s="61">
        <v>0</v>
      </c>
      <c r="C27" s="57">
        <f t="shared" si="0"/>
        <v>0</v>
      </c>
    </row>
    <row r="28" spans="1:8" ht="15" x14ac:dyDescent="0.25">
      <c r="A28" s="60" t="s">
        <v>78</v>
      </c>
      <c r="B28" s="61">
        <v>0</v>
      </c>
      <c r="C28" s="56">
        <f t="shared" si="0"/>
        <v>0</v>
      </c>
    </row>
    <row r="29" spans="1:8" ht="15" x14ac:dyDescent="0.25">
      <c r="A29" s="62" t="s">
        <v>79</v>
      </c>
      <c r="B29" s="61">
        <v>0</v>
      </c>
      <c r="C29" s="57">
        <f t="shared" si="0"/>
        <v>0</v>
      </c>
    </row>
    <row r="30" spans="1:8" ht="15" x14ac:dyDescent="0.25">
      <c r="A30" s="60" t="s">
        <v>80</v>
      </c>
      <c r="B30" s="61">
        <v>0</v>
      </c>
      <c r="C30" s="56">
        <f t="shared" si="0"/>
        <v>0</v>
      </c>
    </row>
    <row r="31" spans="1:8" ht="15" x14ac:dyDescent="0.25">
      <c r="A31" s="62" t="s">
        <v>81</v>
      </c>
      <c r="B31" s="61">
        <v>0</v>
      </c>
      <c r="C31" s="57">
        <f t="shared" si="0"/>
        <v>0</v>
      </c>
    </row>
    <row r="32" spans="1:8" ht="15" x14ac:dyDescent="0.25">
      <c r="A32" s="60" t="s">
        <v>82</v>
      </c>
      <c r="B32" s="61">
        <v>0</v>
      </c>
      <c r="C32" s="56">
        <f t="shared" si="0"/>
        <v>0</v>
      </c>
    </row>
    <row r="33" spans="1:3" ht="15" x14ac:dyDescent="0.25">
      <c r="A33" s="62" t="s">
        <v>83</v>
      </c>
      <c r="B33" s="61">
        <v>0</v>
      </c>
      <c r="C33" s="57">
        <f t="shared" si="0"/>
        <v>0</v>
      </c>
    </row>
    <row r="34" spans="1:3" ht="15" x14ac:dyDescent="0.25">
      <c r="A34" s="60" t="s">
        <v>84</v>
      </c>
      <c r="B34" s="61">
        <v>0</v>
      </c>
      <c r="C34" s="56">
        <f t="shared" si="0"/>
        <v>0</v>
      </c>
    </row>
    <row r="35" spans="1:3" ht="15" x14ac:dyDescent="0.25">
      <c r="A35" s="62" t="s">
        <v>85</v>
      </c>
      <c r="B35" s="61">
        <v>0</v>
      </c>
      <c r="C35" s="57">
        <f t="shared" si="0"/>
        <v>0</v>
      </c>
    </row>
    <row r="36" spans="1:3" ht="15" x14ac:dyDescent="0.25">
      <c r="A36" s="60" t="s">
        <v>86</v>
      </c>
      <c r="B36" s="61">
        <v>0</v>
      </c>
      <c r="C36" s="56">
        <f t="shared" si="0"/>
        <v>0</v>
      </c>
    </row>
    <row r="37" spans="1:3" ht="15" x14ac:dyDescent="0.25">
      <c r="A37" s="62" t="s">
        <v>87</v>
      </c>
      <c r="B37" s="61">
        <v>0</v>
      </c>
      <c r="C37" s="57">
        <f t="shared" si="0"/>
        <v>0</v>
      </c>
    </row>
    <row r="38" spans="1:3" ht="15" x14ac:dyDescent="0.25">
      <c r="A38" s="60" t="s">
        <v>88</v>
      </c>
      <c r="B38" s="61">
        <v>0</v>
      </c>
      <c r="C38" s="56">
        <f t="shared" si="0"/>
        <v>0</v>
      </c>
    </row>
    <row r="39" spans="1:3" ht="15" x14ac:dyDescent="0.25">
      <c r="A39" s="62" t="s">
        <v>89</v>
      </c>
      <c r="B39" s="61">
        <v>0</v>
      </c>
      <c r="C39" s="57">
        <f t="shared" si="0"/>
        <v>0</v>
      </c>
    </row>
    <row r="40" spans="1:3" ht="15" x14ac:dyDescent="0.25">
      <c r="A40" s="60" t="s">
        <v>90</v>
      </c>
      <c r="B40" s="61">
        <v>0</v>
      </c>
      <c r="C40" s="56">
        <f t="shared" si="0"/>
        <v>0</v>
      </c>
    </row>
    <row r="41" spans="1:3" ht="15" x14ac:dyDescent="0.25">
      <c r="A41" s="62" t="s">
        <v>91</v>
      </c>
      <c r="B41" s="61">
        <v>0</v>
      </c>
      <c r="C41" s="57">
        <f t="shared" si="0"/>
        <v>0</v>
      </c>
    </row>
    <row r="42" spans="1:3" ht="15" x14ac:dyDescent="0.25">
      <c r="A42" s="60" t="s">
        <v>92</v>
      </c>
      <c r="B42" s="61">
        <v>0</v>
      </c>
      <c r="C42" s="56">
        <f t="shared" si="0"/>
        <v>0</v>
      </c>
    </row>
    <row r="43" spans="1:3" ht="15" x14ac:dyDescent="0.25">
      <c r="A43" s="62" t="s">
        <v>93</v>
      </c>
      <c r="B43" s="61">
        <v>0</v>
      </c>
      <c r="C43" s="57">
        <f t="shared" si="0"/>
        <v>0</v>
      </c>
    </row>
    <row r="44" spans="1:3" ht="15" x14ac:dyDescent="0.25">
      <c r="A44" s="60" t="s">
        <v>94</v>
      </c>
      <c r="B44" s="61">
        <v>0</v>
      </c>
      <c r="C44" s="56">
        <f t="shared" si="0"/>
        <v>0</v>
      </c>
    </row>
    <row r="45" spans="1:3" ht="15" x14ac:dyDescent="0.25">
      <c r="A45" s="62" t="s">
        <v>95</v>
      </c>
      <c r="B45" s="61">
        <v>0</v>
      </c>
      <c r="C45" s="57">
        <f t="shared" si="0"/>
        <v>0</v>
      </c>
    </row>
    <row r="46" spans="1:3" ht="15" x14ac:dyDescent="0.25">
      <c r="A46" s="60" t="s">
        <v>96</v>
      </c>
      <c r="B46" s="61">
        <v>0</v>
      </c>
      <c r="C46" s="56">
        <f t="shared" si="0"/>
        <v>0</v>
      </c>
    </row>
    <row r="47" spans="1:3" ht="15" x14ac:dyDescent="0.25">
      <c r="A47" s="62" t="s">
        <v>97</v>
      </c>
      <c r="B47" s="61">
        <v>0</v>
      </c>
      <c r="C47" s="57">
        <f t="shared" si="0"/>
        <v>0</v>
      </c>
    </row>
    <row r="48" spans="1:3" ht="15" x14ac:dyDescent="0.25">
      <c r="A48" s="60" t="s">
        <v>98</v>
      </c>
      <c r="B48" s="61">
        <v>0</v>
      </c>
      <c r="C48" s="56">
        <f t="shared" si="0"/>
        <v>0</v>
      </c>
    </row>
    <row r="49" spans="1:3" ht="15" x14ac:dyDescent="0.25">
      <c r="A49" s="62" t="s">
        <v>99</v>
      </c>
      <c r="B49" s="61">
        <v>0</v>
      </c>
      <c r="C49" s="57">
        <f t="shared" si="0"/>
        <v>0</v>
      </c>
    </row>
    <row r="50" spans="1:3" ht="15" x14ac:dyDescent="0.25">
      <c r="A50" s="60" t="s">
        <v>100</v>
      </c>
      <c r="B50" s="61">
        <v>0</v>
      </c>
      <c r="C50" s="56">
        <f t="shared" si="0"/>
        <v>0</v>
      </c>
    </row>
    <row r="51" spans="1:3" ht="15" x14ac:dyDescent="0.25">
      <c r="A51" s="62" t="s">
        <v>101</v>
      </c>
      <c r="B51" s="61">
        <v>0</v>
      </c>
      <c r="C51" s="57">
        <f t="shared" si="0"/>
        <v>0</v>
      </c>
    </row>
    <row r="52" spans="1:3" ht="15" x14ac:dyDescent="0.25">
      <c r="A52" s="60" t="s">
        <v>102</v>
      </c>
      <c r="B52" s="61">
        <v>0</v>
      </c>
      <c r="C52" s="56">
        <f t="shared" si="0"/>
        <v>0</v>
      </c>
    </row>
    <row r="53" spans="1:3" ht="15" x14ac:dyDescent="0.25">
      <c r="A53" s="62" t="s">
        <v>103</v>
      </c>
      <c r="B53" s="61">
        <v>0</v>
      </c>
      <c r="C53" s="57">
        <f t="shared" si="0"/>
        <v>0</v>
      </c>
    </row>
    <row r="54" spans="1:3" ht="15" x14ac:dyDescent="0.25">
      <c r="A54" s="60" t="s">
        <v>104</v>
      </c>
      <c r="B54" s="61">
        <v>0</v>
      </c>
      <c r="C54" s="56">
        <f t="shared" si="0"/>
        <v>0</v>
      </c>
    </row>
    <row r="55" spans="1:3" ht="15" x14ac:dyDescent="0.25">
      <c r="A55" s="62" t="s">
        <v>105</v>
      </c>
      <c r="B55" s="61">
        <v>0</v>
      </c>
      <c r="C55" s="57">
        <f t="shared" si="0"/>
        <v>0</v>
      </c>
    </row>
    <row r="56" spans="1:3" ht="15" x14ac:dyDescent="0.25">
      <c r="A56" s="60" t="s">
        <v>106</v>
      </c>
      <c r="B56" s="61">
        <v>0</v>
      </c>
      <c r="C56" s="56">
        <f t="shared" si="0"/>
        <v>0</v>
      </c>
    </row>
    <row r="57" spans="1:3" ht="15" x14ac:dyDescent="0.25">
      <c r="A57" s="62" t="s">
        <v>107</v>
      </c>
      <c r="B57" s="61">
        <v>0</v>
      </c>
      <c r="C57" s="57">
        <f t="shared" si="0"/>
        <v>0</v>
      </c>
    </row>
    <row r="58" spans="1:3" ht="15" x14ac:dyDescent="0.25">
      <c r="A58" s="60" t="s">
        <v>108</v>
      </c>
      <c r="B58" s="61">
        <v>0</v>
      </c>
      <c r="C58" s="56">
        <f t="shared" si="0"/>
        <v>0</v>
      </c>
    </row>
    <row r="59" spans="1:3" ht="15" x14ac:dyDescent="0.25">
      <c r="A59" s="62" t="s">
        <v>109</v>
      </c>
      <c r="B59" s="61">
        <v>0</v>
      </c>
      <c r="C59" s="57">
        <f t="shared" si="0"/>
        <v>0</v>
      </c>
    </row>
    <row r="60" spans="1:3" ht="15" x14ac:dyDescent="0.25">
      <c r="A60" s="60" t="s">
        <v>110</v>
      </c>
      <c r="B60" s="61">
        <v>0</v>
      </c>
      <c r="C60" s="56">
        <f t="shared" si="0"/>
        <v>0</v>
      </c>
    </row>
    <row r="61" spans="1:3" ht="15" x14ac:dyDescent="0.25">
      <c r="A61" s="62" t="s">
        <v>111</v>
      </c>
      <c r="B61" s="61">
        <v>0</v>
      </c>
      <c r="C61" s="57">
        <f t="shared" si="0"/>
        <v>0</v>
      </c>
    </row>
    <row r="62" spans="1:3" ht="15" x14ac:dyDescent="0.25">
      <c r="A62" s="60" t="s">
        <v>112</v>
      </c>
      <c r="B62" s="61">
        <v>0</v>
      </c>
      <c r="C62" s="56">
        <f t="shared" si="0"/>
        <v>0</v>
      </c>
    </row>
    <row r="63" spans="1:3" ht="15" x14ac:dyDescent="0.25">
      <c r="A63" s="62" t="s">
        <v>113</v>
      </c>
      <c r="B63" s="61">
        <v>0</v>
      </c>
      <c r="C63" s="57">
        <f t="shared" si="0"/>
        <v>0</v>
      </c>
    </row>
    <row r="64" spans="1:3" ht="15" x14ac:dyDescent="0.25">
      <c r="A64" s="60" t="s">
        <v>114</v>
      </c>
      <c r="B64" s="61">
        <v>0</v>
      </c>
      <c r="C64" s="56">
        <f t="shared" si="0"/>
        <v>0</v>
      </c>
    </row>
    <row r="65" spans="1:3" ht="15" x14ac:dyDescent="0.25">
      <c r="A65" s="62" t="s">
        <v>115</v>
      </c>
      <c r="B65" s="61">
        <v>0</v>
      </c>
      <c r="C65" s="57">
        <f t="shared" si="0"/>
        <v>0</v>
      </c>
    </row>
    <row r="66" spans="1:3" ht="15" x14ac:dyDescent="0.25">
      <c r="A66" s="60" t="s">
        <v>116</v>
      </c>
      <c r="B66" s="61">
        <v>0</v>
      </c>
      <c r="C66" s="56">
        <f t="shared" si="0"/>
        <v>0</v>
      </c>
    </row>
    <row r="67" spans="1:3" ht="15" x14ac:dyDescent="0.25">
      <c r="A67" s="62" t="s">
        <v>117</v>
      </c>
      <c r="B67" s="61">
        <v>0</v>
      </c>
      <c r="C67" s="57">
        <f t="shared" si="0"/>
        <v>0</v>
      </c>
    </row>
    <row r="68" spans="1:3" ht="15" x14ac:dyDescent="0.25">
      <c r="A68" s="60" t="s">
        <v>118</v>
      </c>
      <c r="B68" s="61">
        <v>0</v>
      </c>
      <c r="C68" s="56">
        <f t="shared" si="0"/>
        <v>0</v>
      </c>
    </row>
    <row r="69" spans="1:3" ht="15" x14ac:dyDescent="0.25">
      <c r="A69" s="62" t="s">
        <v>119</v>
      </c>
      <c r="B69" s="61">
        <v>0</v>
      </c>
      <c r="C69" s="57">
        <f t="shared" si="0"/>
        <v>0</v>
      </c>
    </row>
    <row r="70" spans="1:3" ht="15" x14ac:dyDescent="0.25">
      <c r="A70" s="60" t="s">
        <v>120</v>
      </c>
      <c r="B70" s="61">
        <v>0</v>
      </c>
      <c r="C70" s="56">
        <f t="shared" si="0"/>
        <v>0</v>
      </c>
    </row>
    <row r="71" spans="1:3" ht="15" x14ac:dyDescent="0.25">
      <c r="A71" s="62" t="s">
        <v>121</v>
      </c>
      <c r="B71" s="61">
        <v>0</v>
      </c>
      <c r="C71" s="57">
        <f t="shared" si="0"/>
        <v>0</v>
      </c>
    </row>
    <row r="72" spans="1:3" ht="15" x14ac:dyDescent="0.25">
      <c r="A72" s="60" t="s">
        <v>122</v>
      </c>
      <c r="B72" s="61">
        <v>0</v>
      </c>
      <c r="C72" s="56">
        <f t="shared" si="0"/>
        <v>0</v>
      </c>
    </row>
    <row r="73" spans="1:3" ht="15" x14ac:dyDescent="0.25">
      <c r="A73" s="62" t="s">
        <v>123</v>
      </c>
      <c r="B73" s="61">
        <v>0</v>
      </c>
      <c r="C73" s="57">
        <f t="shared" si="0"/>
        <v>0</v>
      </c>
    </row>
    <row r="74" spans="1:3" ht="15" x14ac:dyDescent="0.25">
      <c r="A74" s="60" t="s">
        <v>124</v>
      </c>
      <c r="B74" s="61">
        <v>0</v>
      </c>
      <c r="C74" s="56">
        <f t="shared" si="0"/>
        <v>0</v>
      </c>
    </row>
    <row r="75" spans="1:3" ht="15" x14ac:dyDescent="0.25">
      <c r="A75" s="62" t="s">
        <v>125</v>
      </c>
      <c r="B75" s="61">
        <v>0</v>
      </c>
      <c r="C75" s="57">
        <f t="shared" si="0"/>
        <v>0</v>
      </c>
    </row>
    <row r="76" spans="1:3" ht="15" x14ac:dyDescent="0.25">
      <c r="A76" s="60" t="s">
        <v>126</v>
      </c>
      <c r="B76" s="61">
        <v>0</v>
      </c>
      <c r="C76" s="56">
        <f t="shared" si="0"/>
        <v>0</v>
      </c>
    </row>
    <row r="77" spans="1:3" ht="15" x14ac:dyDescent="0.25">
      <c r="A77" s="62" t="s">
        <v>127</v>
      </c>
      <c r="B77" s="61">
        <v>0</v>
      </c>
      <c r="C77" s="57">
        <f t="shared" si="0"/>
        <v>0</v>
      </c>
    </row>
    <row r="78" spans="1:3" ht="15" x14ac:dyDescent="0.25">
      <c r="A78" s="60" t="s">
        <v>128</v>
      </c>
      <c r="B78" s="61">
        <v>0</v>
      </c>
      <c r="C78" s="56">
        <f t="shared" si="0"/>
        <v>0</v>
      </c>
    </row>
    <row r="79" spans="1:3" ht="15" x14ac:dyDescent="0.25">
      <c r="A79" s="62" t="s">
        <v>129</v>
      </c>
      <c r="B79" s="61">
        <v>0</v>
      </c>
      <c r="C79" s="57">
        <f t="shared" ref="C79:C113" si="1">ROUND(($B$6/$B$5)*B79,2)</f>
        <v>0</v>
      </c>
    </row>
    <row r="80" spans="1:3" ht="15" x14ac:dyDescent="0.25">
      <c r="A80" s="60" t="s">
        <v>130</v>
      </c>
      <c r="B80" s="61">
        <v>0</v>
      </c>
      <c r="C80" s="56">
        <f t="shared" si="1"/>
        <v>0</v>
      </c>
    </row>
    <row r="81" spans="1:3" ht="15" x14ac:dyDescent="0.25">
      <c r="A81" s="62" t="s">
        <v>131</v>
      </c>
      <c r="B81" s="61">
        <v>0</v>
      </c>
      <c r="C81" s="57">
        <f t="shared" si="1"/>
        <v>0</v>
      </c>
    </row>
    <row r="82" spans="1:3" ht="15" x14ac:dyDescent="0.25">
      <c r="A82" s="60" t="s">
        <v>132</v>
      </c>
      <c r="B82" s="61">
        <v>0</v>
      </c>
      <c r="C82" s="56">
        <f t="shared" si="1"/>
        <v>0</v>
      </c>
    </row>
    <row r="83" spans="1:3" ht="15" x14ac:dyDescent="0.25">
      <c r="A83" s="62" t="s">
        <v>133</v>
      </c>
      <c r="B83" s="61">
        <v>0</v>
      </c>
      <c r="C83" s="57">
        <f t="shared" si="1"/>
        <v>0</v>
      </c>
    </row>
    <row r="84" spans="1:3" ht="15" x14ac:dyDescent="0.25">
      <c r="A84" s="60" t="s">
        <v>134</v>
      </c>
      <c r="B84" s="61">
        <v>0</v>
      </c>
      <c r="C84" s="56">
        <f t="shared" si="1"/>
        <v>0</v>
      </c>
    </row>
    <row r="85" spans="1:3" ht="15" x14ac:dyDescent="0.25">
      <c r="A85" s="62" t="s">
        <v>135</v>
      </c>
      <c r="B85" s="61">
        <v>0</v>
      </c>
      <c r="C85" s="57">
        <f t="shared" si="1"/>
        <v>0</v>
      </c>
    </row>
    <row r="86" spans="1:3" ht="15" x14ac:dyDescent="0.25">
      <c r="A86" s="60" t="s">
        <v>136</v>
      </c>
      <c r="B86" s="61">
        <v>0</v>
      </c>
      <c r="C86" s="56">
        <f t="shared" si="1"/>
        <v>0</v>
      </c>
    </row>
    <row r="87" spans="1:3" ht="15" x14ac:dyDescent="0.25">
      <c r="A87" s="62" t="s">
        <v>137</v>
      </c>
      <c r="B87" s="61">
        <v>0</v>
      </c>
      <c r="C87" s="57">
        <f t="shared" si="1"/>
        <v>0</v>
      </c>
    </row>
    <row r="88" spans="1:3" ht="15" x14ac:dyDescent="0.25">
      <c r="A88" s="60" t="s">
        <v>138</v>
      </c>
      <c r="B88" s="61">
        <v>0</v>
      </c>
      <c r="C88" s="56">
        <f t="shared" si="1"/>
        <v>0</v>
      </c>
    </row>
    <row r="89" spans="1:3" ht="15" x14ac:dyDescent="0.25">
      <c r="A89" s="62" t="s">
        <v>139</v>
      </c>
      <c r="B89" s="61">
        <v>0</v>
      </c>
      <c r="C89" s="57">
        <f t="shared" si="1"/>
        <v>0</v>
      </c>
    </row>
    <row r="90" spans="1:3" ht="15" x14ac:dyDescent="0.25">
      <c r="A90" s="60" t="s">
        <v>140</v>
      </c>
      <c r="B90" s="61">
        <v>0</v>
      </c>
      <c r="C90" s="56">
        <f t="shared" si="1"/>
        <v>0</v>
      </c>
    </row>
    <row r="91" spans="1:3" ht="15" x14ac:dyDescent="0.25">
      <c r="A91" s="62" t="s">
        <v>141</v>
      </c>
      <c r="B91" s="61">
        <v>0</v>
      </c>
      <c r="C91" s="57">
        <f t="shared" si="1"/>
        <v>0</v>
      </c>
    </row>
    <row r="92" spans="1:3" ht="15" x14ac:dyDescent="0.25">
      <c r="A92" s="60" t="s">
        <v>142</v>
      </c>
      <c r="B92" s="61">
        <v>0</v>
      </c>
      <c r="C92" s="56">
        <f t="shared" si="1"/>
        <v>0</v>
      </c>
    </row>
    <row r="93" spans="1:3" ht="15" x14ac:dyDescent="0.25">
      <c r="A93" s="62" t="s">
        <v>143</v>
      </c>
      <c r="B93" s="61">
        <v>0</v>
      </c>
      <c r="C93" s="57">
        <f t="shared" si="1"/>
        <v>0</v>
      </c>
    </row>
    <row r="94" spans="1:3" ht="15" x14ac:dyDescent="0.25">
      <c r="A94" s="60" t="s">
        <v>144</v>
      </c>
      <c r="B94" s="61">
        <v>0</v>
      </c>
      <c r="C94" s="56">
        <f t="shared" si="1"/>
        <v>0</v>
      </c>
    </row>
    <row r="95" spans="1:3" ht="15" x14ac:dyDescent="0.25">
      <c r="A95" s="62" t="s">
        <v>145</v>
      </c>
      <c r="B95" s="61">
        <v>0</v>
      </c>
      <c r="C95" s="57">
        <f t="shared" si="1"/>
        <v>0</v>
      </c>
    </row>
    <row r="96" spans="1:3" ht="15" x14ac:dyDescent="0.25">
      <c r="A96" s="60" t="s">
        <v>146</v>
      </c>
      <c r="B96" s="61">
        <v>0</v>
      </c>
      <c r="C96" s="56">
        <f t="shared" si="1"/>
        <v>0</v>
      </c>
    </row>
    <row r="97" spans="1:3" ht="15" x14ac:dyDescent="0.25">
      <c r="A97" s="62" t="s">
        <v>147</v>
      </c>
      <c r="B97" s="61">
        <v>0</v>
      </c>
      <c r="C97" s="57">
        <f t="shared" si="1"/>
        <v>0</v>
      </c>
    </row>
    <row r="98" spans="1:3" ht="15" x14ac:dyDescent="0.25">
      <c r="A98" s="60" t="s">
        <v>148</v>
      </c>
      <c r="B98" s="61">
        <v>0</v>
      </c>
      <c r="C98" s="56">
        <f t="shared" si="1"/>
        <v>0</v>
      </c>
    </row>
    <row r="99" spans="1:3" ht="15" x14ac:dyDescent="0.25">
      <c r="A99" s="62" t="s">
        <v>149</v>
      </c>
      <c r="B99" s="61">
        <v>0</v>
      </c>
      <c r="C99" s="57">
        <f t="shared" si="1"/>
        <v>0</v>
      </c>
    </row>
    <row r="100" spans="1:3" ht="15" x14ac:dyDescent="0.25">
      <c r="A100" s="60" t="s">
        <v>150</v>
      </c>
      <c r="B100" s="61">
        <v>0</v>
      </c>
      <c r="C100" s="56">
        <f t="shared" si="1"/>
        <v>0</v>
      </c>
    </row>
    <row r="101" spans="1:3" ht="15" x14ac:dyDescent="0.25">
      <c r="A101" s="62" t="s">
        <v>151</v>
      </c>
      <c r="B101" s="61">
        <v>0</v>
      </c>
      <c r="C101" s="57">
        <f t="shared" si="1"/>
        <v>0</v>
      </c>
    </row>
    <row r="102" spans="1:3" ht="15" x14ac:dyDescent="0.25">
      <c r="A102" s="60" t="s">
        <v>152</v>
      </c>
      <c r="B102" s="61">
        <v>0</v>
      </c>
      <c r="C102" s="56">
        <f t="shared" si="1"/>
        <v>0</v>
      </c>
    </row>
    <row r="103" spans="1:3" ht="15" x14ac:dyDescent="0.25">
      <c r="A103" s="62" t="s">
        <v>153</v>
      </c>
      <c r="B103" s="61">
        <v>0</v>
      </c>
      <c r="C103" s="57">
        <f t="shared" si="1"/>
        <v>0</v>
      </c>
    </row>
    <row r="104" spans="1:3" ht="15" x14ac:dyDescent="0.25">
      <c r="A104" s="60" t="s">
        <v>154</v>
      </c>
      <c r="B104" s="61">
        <v>0</v>
      </c>
      <c r="C104" s="56">
        <f t="shared" si="1"/>
        <v>0</v>
      </c>
    </row>
    <row r="105" spans="1:3" ht="15" x14ac:dyDescent="0.25">
      <c r="A105" s="62" t="s">
        <v>155</v>
      </c>
      <c r="B105" s="61">
        <v>0</v>
      </c>
      <c r="C105" s="57">
        <f t="shared" si="1"/>
        <v>0</v>
      </c>
    </row>
    <row r="106" spans="1:3" ht="15" x14ac:dyDescent="0.25">
      <c r="A106" s="60" t="s">
        <v>156</v>
      </c>
      <c r="B106" s="61">
        <v>0</v>
      </c>
      <c r="C106" s="56">
        <f t="shared" si="1"/>
        <v>0</v>
      </c>
    </row>
    <row r="107" spans="1:3" ht="15" x14ac:dyDescent="0.25">
      <c r="A107" s="62" t="s">
        <v>157</v>
      </c>
      <c r="B107" s="61">
        <v>0</v>
      </c>
      <c r="C107" s="57">
        <f t="shared" si="1"/>
        <v>0</v>
      </c>
    </row>
    <row r="108" spans="1:3" ht="15" x14ac:dyDescent="0.25">
      <c r="A108" s="60" t="s">
        <v>158</v>
      </c>
      <c r="B108" s="61">
        <v>0</v>
      </c>
      <c r="C108" s="56">
        <f t="shared" si="1"/>
        <v>0</v>
      </c>
    </row>
    <row r="109" spans="1:3" ht="15" x14ac:dyDescent="0.25">
      <c r="A109" s="62" t="s">
        <v>159</v>
      </c>
      <c r="B109" s="61">
        <v>0</v>
      </c>
      <c r="C109" s="57">
        <f t="shared" si="1"/>
        <v>0</v>
      </c>
    </row>
    <row r="110" spans="1:3" ht="15" x14ac:dyDescent="0.25">
      <c r="A110" s="60" t="s">
        <v>160</v>
      </c>
      <c r="B110" s="61">
        <v>0</v>
      </c>
      <c r="C110" s="56">
        <f t="shared" si="1"/>
        <v>0</v>
      </c>
    </row>
    <row r="111" spans="1:3" ht="15" x14ac:dyDescent="0.25">
      <c r="A111" s="62" t="s">
        <v>161</v>
      </c>
      <c r="B111" s="61">
        <v>0</v>
      </c>
      <c r="C111" s="57">
        <f t="shared" si="1"/>
        <v>0</v>
      </c>
    </row>
    <row r="112" spans="1:3" ht="15" x14ac:dyDescent="0.25">
      <c r="A112" s="60" t="s">
        <v>162</v>
      </c>
      <c r="B112" s="61">
        <v>0</v>
      </c>
      <c r="C112" s="56">
        <f t="shared" si="1"/>
        <v>0</v>
      </c>
    </row>
    <row r="113" spans="1:3" ht="15" x14ac:dyDescent="0.25">
      <c r="A113" s="62" t="s">
        <v>163</v>
      </c>
      <c r="B113" s="61">
        <v>0</v>
      </c>
      <c r="C113" s="57">
        <f t="shared" si="1"/>
        <v>0</v>
      </c>
    </row>
  </sheetData>
  <protectedRanges>
    <protectedRange password="8184" sqref="A14:B65538" name="EmployeeAmounts"/>
    <protectedRange password="8184" sqref="B9:B12 B5:B7" name="CompanyAmount"/>
  </protectedRanges>
  <mergeCells count="2">
    <mergeCell ref="A2:C2"/>
    <mergeCell ref="A3:C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0F618B6EC0064998ADD9654B6BD085" ma:contentTypeVersion="13" ma:contentTypeDescription="Create a new document." ma:contentTypeScope="" ma:versionID="6982dc2871e856a6a1b27dfdb515024b">
  <xsd:schema xmlns:xsd="http://www.w3.org/2001/XMLSchema" xmlns:xs="http://www.w3.org/2001/XMLSchema" xmlns:p="http://schemas.microsoft.com/office/2006/metadata/properties" xmlns:ns3="dccefe53-cff5-441f-9994-93f27e137bbb" xmlns:ns4="28c3b7eb-895d-4b34-993d-00828e176962" targetNamespace="http://schemas.microsoft.com/office/2006/metadata/properties" ma:root="true" ma:fieldsID="001a2c554615b553956c735fa77c924f" ns3:_="" ns4:_="">
    <xsd:import namespace="dccefe53-cff5-441f-9994-93f27e137bbb"/>
    <xsd:import namespace="28c3b7eb-895d-4b34-993d-00828e17696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efe53-cff5-441f-9994-93f27e137b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c3b7eb-895d-4b34-993d-00828e17696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6BC1D0-D91D-46CD-8572-9EBBF1D59C76}">
  <ds:schemaRefs>
    <ds:schemaRef ds:uri="http://schemas.microsoft.com/sharepoint/v3/contenttype/forms"/>
  </ds:schemaRefs>
</ds:datastoreItem>
</file>

<file path=customXml/itemProps2.xml><?xml version="1.0" encoding="utf-8"?>
<ds:datastoreItem xmlns:ds="http://schemas.openxmlformats.org/officeDocument/2006/customXml" ds:itemID="{AC58AE59-D1C0-437F-8DD4-FF8467B43D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efe53-cff5-441f-9994-93f27e137bbb"/>
    <ds:schemaRef ds:uri="28c3b7eb-895d-4b34-993d-00828e1769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745267-DE29-40B4-9706-87130EA36EC7}">
  <ds:schemaRefs>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28c3b7eb-895d-4b34-993d-00828e176962"/>
    <ds:schemaRef ds:uri="dccefe53-cff5-441f-9994-93f27e137bb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Tax Calc</vt:lpstr>
      <vt:lpstr>Ee calc</vt:lpstr>
    </vt:vector>
  </TitlesOfParts>
  <Manager/>
  <Company>The WellPoint Companies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AFRA44</dc:creator>
  <cp:keywords/>
  <dc:description/>
  <cp:lastModifiedBy>Mekari, Koko</cp:lastModifiedBy>
  <cp:revision/>
  <dcterms:created xsi:type="dcterms:W3CDTF">2012-07-06T20:18:51Z</dcterms:created>
  <dcterms:modified xsi:type="dcterms:W3CDTF">2021-08-31T21:59:39Z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0x010100930F618B6EC0064998ADD9654B6BD085</vt:lpwstr>
  </property>
  <property fmtid="{D5CDD505-2E9C-101B-9397-08002B2CF9AE}" pid="6" name="Order">
    <vt:r8>75300</vt:r8>
  </property>
</Properties>
</file>